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AAA_Práce_2021\Nová říše hráz\Rozpočet\2\S\"/>
    </mc:Choice>
  </mc:AlternateContent>
  <xr:revisionPtr revIDLastSave="0" documentId="8_{530382AA-4D1F-40C1-9194-257968994167}" xr6:coauthVersionLast="47" xr6:coauthVersionMax="47" xr10:uidLastSave="{00000000-0000-0000-0000-000000000000}"/>
  <bookViews>
    <workbookView xWindow="2292" yWindow="1116" windowWidth="16404" windowHeight="94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100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100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100 01 Pol'!$A$1:$X$366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365" i="12"/>
  <c r="BA355" i="12"/>
  <c r="BA352" i="12"/>
  <c r="BA346" i="12"/>
  <c r="BA329" i="12"/>
  <c r="BA326" i="12"/>
  <c r="BA256" i="12"/>
  <c r="BA250" i="12"/>
  <c r="BA225" i="12"/>
  <c r="BA223" i="12"/>
  <c r="BA221" i="12"/>
  <c r="BA219" i="12"/>
  <c r="BA215" i="12"/>
  <c r="BA213" i="12"/>
  <c r="BA211" i="12"/>
  <c r="BA209" i="12"/>
  <c r="BA205" i="12"/>
  <c r="BA203" i="12"/>
  <c r="BA195" i="12"/>
  <c r="BA193" i="12"/>
  <c r="BA155" i="12"/>
  <c r="BA148" i="12"/>
  <c r="BA146" i="12"/>
  <c r="BA145" i="12"/>
  <c r="BA144" i="12"/>
  <c r="BA141" i="12"/>
  <c r="BA134" i="12"/>
  <c r="BA127" i="12"/>
  <c r="BA125" i="12"/>
  <c r="BA124" i="12"/>
  <c r="BA123" i="12"/>
  <c r="BA120" i="12"/>
  <c r="BA106" i="12"/>
  <c r="BA104" i="12"/>
  <c r="BA97" i="12"/>
  <c r="BA96" i="12"/>
  <c r="BA95" i="12"/>
  <c r="BA94" i="12"/>
  <c r="BA92" i="12"/>
  <c r="BA86" i="12"/>
  <c r="BA74" i="12"/>
  <c r="BA62" i="12"/>
  <c r="BA58" i="12"/>
  <c r="BA52" i="12"/>
  <c r="BA43" i="12"/>
  <c r="BA42" i="12"/>
  <c r="BA32" i="12"/>
  <c r="BA27" i="12"/>
  <c r="BA22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21" i="12"/>
  <c r="I21" i="12"/>
  <c r="K21" i="12"/>
  <c r="M21" i="12"/>
  <c r="O21" i="12"/>
  <c r="Q21" i="12"/>
  <c r="V21" i="12"/>
  <c r="G26" i="12"/>
  <c r="G8" i="12" s="1"/>
  <c r="I26" i="12"/>
  <c r="K26" i="12"/>
  <c r="O26" i="12"/>
  <c r="O8" i="12" s="1"/>
  <c r="Q26" i="12"/>
  <c r="V26" i="12"/>
  <c r="G31" i="12"/>
  <c r="I31" i="12"/>
  <c r="K31" i="12"/>
  <c r="M31" i="12"/>
  <c r="O31" i="12"/>
  <c r="Q31" i="12"/>
  <c r="V31" i="12"/>
  <c r="G35" i="12"/>
  <c r="M35" i="12" s="1"/>
  <c r="I35" i="12"/>
  <c r="K35" i="12"/>
  <c r="O35" i="12"/>
  <c r="Q35" i="12"/>
  <c r="V35" i="12"/>
  <c r="G41" i="12"/>
  <c r="I41" i="12"/>
  <c r="K41" i="12"/>
  <c r="M41" i="12"/>
  <c r="O41" i="12"/>
  <c r="Q41" i="12"/>
  <c r="V41" i="12"/>
  <c r="G46" i="12"/>
  <c r="M46" i="12" s="1"/>
  <c r="I46" i="12"/>
  <c r="K46" i="12"/>
  <c r="O46" i="12"/>
  <c r="Q46" i="12"/>
  <c r="V46" i="12"/>
  <c r="G51" i="12"/>
  <c r="I51" i="12"/>
  <c r="K51" i="12"/>
  <c r="M51" i="12"/>
  <c r="O51" i="12"/>
  <c r="Q51" i="12"/>
  <c r="V51" i="12"/>
  <c r="G57" i="12"/>
  <c r="M57" i="12" s="1"/>
  <c r="I57" i="12"/>
  <c r="K57" i="12"/>
  <c r="O57" i="12"/>
  <c r="Q57" i="12"/>
  <c r="V57" i="12"/>
  <c r="G61" i="12"/>
  <c r="I61" i="12"/>
  <c r="K61" i="12"/>
  <c r="M61" i="12"/>
  <c r="O61" i="12"/>
  <c r="Q61" i="12"/>
  <c r="V61" i="12"/>
  <c r="G66" i="12"/>
  <c r="M66" i="12" s="1"/>
  <c r="I66" i="12"/>
  <c r="K66" i="12"/>
  <c r="O66" i="12"/>
  <c r="Q66" i="12"/>
  <c r="V66" i="12"/>
  <c r="G71" i="12"/>
  <c r="I71" i="12"/>
  <c r="K71" i="12"/>
  <c r="M71" i="12"/>
  <c r="O71" i="12"/>
  <c r="Q71" i="12"/>
  <c r="V71" i="12"/>
  <c r="G89" i="12"/>
  <c r="K89" i="12"/>
  <c r="O89" i="12"/>
  <c r="V89" i="12"/>
  <c r="G90" i="12"/>
  <c r="I90" i="12"/>
  <c r="I89" i="12" s="1"/>
  <c r="K90" i="12"/>
  <c r="M90" i="12"/>
  <c r="M89" i="12" s="1"/>
  <c r="O90" i="12"/>
  <c r="Q90" i="12"/>
  <c r="Q89" i="12" s="1"/>
  <c r="V90" i="12"/>
  <c r="G118" i="12"/>
  <c r="O118" i="12"/>
  <c r="G119" i="12"/>
  <c r="I119" i="12"/>
  <c r="I118" i="12" s="1"/>
  <c r="K119" i="12"/>
  <c r="M119" i="12"/>
  <c r="O119" i="12"/>
  <c r="Q119" i="12"/>
  <c r="Q118" i="12" s="1"/>
  <c r="V119" i="12"/>
  <c r="G140" i="12"/>
  <c r="M140" i="12" s="1"/>
  <c r="I140" i="12"/>
  <c r="K140" i="12"/>
  <c r="K118" i="12" s="1"/>
  <c r="O140" i="12"/>
  <c r="Q140" i="12"/>
  <c r="V140" i="12"/>
  <c r="V118" i="12" s="1"/>
  <c r="G160" i="12"/>
  <c r="I160" i="12"/>
  <c r="K160" i="12"/>
  <c r="M160" i="12"/>
  <c r="O160" i="12"/>
  <c r="Q160" i="12"/>
  <c r="V160" i="12"/>
  <c r="G165" i="12"/>
  <c r="I165" i="12"/>
  <c r="I164" i="12" s="1"/>
  <c r="K165" i="12"/>
  <c r="M165" i="12"/>
  <c r="O165" i="12"/>
  <c r="Q165" i="12"/>
  <c r="Q164" i="12" s="1"/>
  <c r="V165" i="12"/>
  <c r="G174" i="12"/>
  <c r="M174" i="12" s="1"/>
  <c r="I174" i="12"/>
  <c r="K174" i="12"/>
  <c r="K164" i="12" s="1"/>
  <c r="O174" i="12"/>
  <c r="Q174" i="12"/>
  <c r="V174" i="12"/>
  <c r="V164" i="12" s="1"/>
  <c r="G181" i="12"/>
  <c r="I181" i="12"/>
  <c r="K181" i="12"/>
  <c r="M181" i="12"/>
  <c r="O181" i="12"/>
  <c r="Q181" i="12"/>
  <c r="V181" i="12"/>
  <c r="G188" i="12"/>
  <c r="G164" i="12" s="1"/>
  <c r="I188" i="12"/>
  <c r="K188" i="12"/>
  <c r="O188" i="12"/>
  <c r="O164" i="12" s="1"/>
  <c r="Q188" i="12"/>
  <c r="V188" i="12"/>
  <c r="G198" i="12"/>
  <c r="I198" i="12"/>
  <c r="K198" i="12"/>
  <c r="M198" i="12"/>
  <c r="O198" i="12"/>
  <c r="Q198" i="12"/>
  <c r="V198" i="12"/>
  <c r="G208" i="12"/>
  <c r="M208" i="12" s="1"/>
  <c r="I208" i="12"/>
  <c r="K208" i="12"/>
  <c r="O208" i="12"/>
  <c r="Q208" i="12"/>
  <c r="V208" i="12"/>
  <c r="G218" i="12"/>
  <c r="I218" i="12"/>
  <c r="K218" i="12"/>
  <c r="M218" i="12"/>
  <c r="O218" i="12"/>
  <c r="Q218" i="12"/>
  <c r="V218" i="12"/>
  <c r="G228" i="12"/>
  <c r="M228" i="12" s="1"/>
  <c r="I228" i="12"/>
  <c r="K228" i="12"/>
  <c r="O228" i="12"/>
  <c r="Q228" i="12"/>
  <c r="V228" i="12"/>
  <c r="G234" i="12"/>
  <c r="I234" i="12"/>
  <c r="K234" i="12"/>
  <c r="M234" i="12"/>
  <c r="O234" i="12"/>
  <c r="Q234" i="12"/>
  <c r="V234" i="12"/>
  <c r="G241" i="12"/>
  <c r="M241" i="12" s="1"/>
  <c r="I241" i="12"/>
  <c r="K241" i="12"/>
  <c r="O241" i="12"/>
  <c r="Q241" i="12"/>
  <c r="V241" i="12"/>
  <c r="G248" i="12"/>
  <c r="G247" i="12" s="1"/>
  <c r="I248" i="12"/>
  <c r="K248" i="12"/>
  <c r="K247" i="12" s="1"/>
  <c r="O248" i="12"/>
  <c r="O247" i="12" s="1"/>
  <c r="Q248" i="12"/>
  <c r="V248" i="12"/>
  <c r="V247" i="12" s="1"/>
  <c r="G255" i="12"/>
  <c r="I255" i="12"/>
  <c r="I247" i="12" s="1"/>
  <c r="K255" i="12"/>
  <c r="M255" i="12"/>
  <c r="O255" i="12"/>
  <c r="Q255" i="12"/>
  <c r="Q247" i="12" s="1"/>
  <c r="V255" i="12"/>
  <c r="G260" i="12"/>
  <c r="I260" i="12"/>
  <c r="I259" i="12" s="1"/>
  <c r="K260" i="12"/>
  <c r="M260" i="12"/>
  <c r="O260" i="12"/>
  <c r="Q260" i="12"/>
  <c r="Q259" i="12" s="1"/>
  <c r="V260" i="12"/>
  <c r="G271" i="12"/>
  <c r="G259" i="12" s="1"/>
  <c r="I271" i="12"/>
  <c r="K271" i="12"/>
  <c r="O271" i="12"/>
  <c r="O259" i="12" s="1"/>
  <c r="Q271" i="12"/>
  <c r="V271" i="12"/>
  <c r="G277" i="12"/>
  <c r="I277" i="12"/>
  <c r="K277" i="12"/>
  <c r="M277" i="12"/>
  <c r="O277" i="12"/>
  <c r="Q277" i="12"/>
  <c r="V277" i="12"/>
  <c r="G283" i="12"/>
  <c r="M283" i="12" s="1"/>
  <c r="I283" i="12"/>
  <c r="K283" i="12"/>
  <c r="K259" i="12" s="1"/>
  <c r="O283" i="12"/>
  <c r="Q283" i="12"/>
  <c r="V283" i="12"/>
  <c r="V259" i="12" s="1"/>
  <c r="G289" i="12"/>
  <c r="I289" i="12"/>
  <c r="K289" i="12"/>
  <c r="M289" i="12"/>
  <c r="O289" i="12"/>
  <c r="Q289" i="12"/>
  <c r="V289" i="12"/>
  <c r="G295" i="12"/>
  <c r="M295" i="12" s="1"/>
  <c r="I295" i="12"/>
  <c r="K295" i="12"/>
  <c r="O295" i="12"/>
  <c r="Q295" i="12"/>
  <c r="V295" i="12"/>
  <c r="G299" i="12"/>
  <c r="I299" i="12"/>
  <c r="K299" i="12"/>
  <c r="M299" i="12"/>
  <c r="O299" i="12"/>
  <c r="Q299" i="12"/>
  <c r="V299" i="12"/>
  <c r="G311" i="12"/>
  <c r="K311" i="12"/>
  <c r="O311" i="12"/>
  <c r="V311" i="12"/>
  <c r="G312" i="12"/>
  <c r="I312" i="12"/>
  <c r="I311" i="12" s="1"/>
  <c r="K312" i="12"/>
  <c r="M312" i="12"/>
  <c r="M311" i="12" s="1"/>
  <c r="O312" i="12"/>
  <c r="Q312" i="12"/>
  <c r="Q311" i="12" s="1"/>
  <c r="V312" i="12"/>
  <c r="G319" i="12"/>
  <c r="G320" i="12"/>
  <c r="I320" i="12"/>
  <c r="I319" i="12" s="1"/>
  <c r="K320" i="12"/>
  <c r="M320" i="12"/>
  <c r="O320" i="12"/>
  <c r="Q320" i="12"/>
  <c r="Q319" i="12" s="1"/>
  <c r="V320" i="12"/>
  <c r="G323" i="12"/>
  <c r="M323" i="12" s="1"/>
  <c r="I323" i="12"/>
  <c r="K323" i="12"/>
  <c r="K319" i="12" s="1"/>
  <c r="O323" i="12"/>
  <c r="Q323" i="12"/>
  <c r="V323" i="12"/>
  <c r="V319" i="12" s="1"/>
  <c r="G325" i="12"/>
  <c r="I325" i="12"/>
  <c r="K325" i="12"/>
  <c r="M325" i="12"/>
  <c r="O325" i="12"/>
  <c r="Q325" i="12"/>
  <c r="V325" i="12"/>
  <c r="G328" i="12"/>
  <c r="M328" i="12" s="1"/>
  <c r="I328" i="12"/>
  <c r="K328" i="12"/>
  <c r="O328" i="12"/>
  <c r="O319" i="12" s="1"/>
  <c r="Q328" i="12"/>
  <c r="V328" i="12"/>
  <c r="G333" i="12"/>
  <c r="I333" i="12"/>
  <c r="K333" i="12"/>
  <c r="M333" i="12"/>
  <c r="O333" i="12"/>
  <c r="Q333" i="12"/>
  <c r="V333" i="12"/>
  <c r="G339" i="12"/>
  <c r="M339" i="12" s="1"/>
  <c r="I339" i="12"/>
  <c r="K339" i="12"/>
  <c r="O339" i="12"/>
  <c r="Q339" i="12"/>
  <c r="V339" i="12"/>
  <c r="G343" i="12"/>
  <c r="I343" i="12"/>
  <c r="K343" i="12"/>
  <c r="M343" i="12"/>
  <c r="O343" i="12"/>
  <c r="Q343" i="12"/>
  <c r="V343" i="12"/>
  <c r="G349" i="12"/>
  <c r="M349" i="12" s="1"/>
  <c r="I349" i="12"/>
  <c r="K349" i="12"/>
  <c r="O349" i="12"/>
  <c r="Q349" i="12"/>
  <c r="V349" i="12"/>
  <c r="G351" i="12"/>
  <c r="I351" i="12"/>
  <c r="K351" i="12"/>
  <c r="M351" i="12"/>
  <c r="O351" i="12"/>
  <c r="Q351" i="12"/>
  <c r="V351" i="12"/>
  <c r="G354" i="12"/>
  <c r="M354" i="12" s="1"/>
  <c r="I354" i="12"/>
  <c r="K354" i="12"/>
  <c r="O354" i="12"/>
  <c r="Q354" i="12"/>
  <c r="V354" i="12"/>
  <c r="G357" i="12"/>
  <c r="I357" i="12"/>
  <c r="K357" i="12"/>
  <c r="M357" i="12"/>
  <c r="O357" i="12"/>
  <c r="Q357" i="12"/>
  <c r="V357" i="12"/>
  <c r="G360" i="12"/>
  <c r="M360" i="12" s="1"/>
  <c r="I360" i="12"/>
  <c r="K360" i="12"/>
  <c r="O360" i="12"/>
  <c r="Q360" i="12"/>
  <c r="V360" i="12"/>
  <c r="AE365" i="12"/>
  <c r="AF365" i="12"/>
  <c r="I20" i="1"/>
  <c r="I19" i="1"/>
  <c r="I18" i="1"/>
  <c r="I17" i="1"/>
  <c r="I16" i="1"/>
  <c r="I58" i="1"/>
  <c r="J57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28" i="1"/>
  <c r="J26" i="1"/>
  <c r="G38" i="1"/>
  <c r="F38" i="1"/>
  <c r="J23" i="1"/>
  <c r="J24" i="1"/>
  <c r="J25" i="1"/>
  <c r="J27" i="1"/>
  <c r="E24" i="1"/>
  <c r="E26" i="1"/>
  <c r="J50" i="1" l="1"/>
  <c r="J52" i="1"/>
  <c r="J54" i="1"/>
  <c r="J56" i="1"/>
  <c r="J51" i="1"/>
  <c r="J53" i="1"/>
  <c r="J55" i="1"/>
  <c r="A26" i="1"/>
  <c r="G26" i="1"/>
  <c r="G28" i="1"/>
  <c r="G23" i="1"/>
  <c r="M259" i="12"/>
  <c r="M319" i="12"/>
  <c r="M118" i="12"/>
  <c r="M271" i="12"/>
  <c r="M248" i="12"/>
  <c r="M247" i="12" s="1"/>
  <c r="M188" i="12"/>
  <c r="M164" i="12" s="1"/>
  <c r="M26" i="12"/>
  <c r="M8" i="12" s="1"/>
  <c r="I21" i="1"/>
  <c r="I39" i="1"/>
  <c r="I43" i="1" s="1"/>
  <c r="J41" i="1" s="1"/>
  <c r="J58" i="1" l="1"/>
  <c r="A23" i="1"/>
  <c r="J42" i="1"/>
  <c r="J39" i="1"/>
  <c r="J43" i="1" s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7AB1C76-9634-4925-BF3C-64BC60EF8D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1550D59-2F80-4DB3-9599-BCE877171A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<sst xmlns="http://schemas.openxmlformats.org/spreadsheetml/2006/main" count="1070" uniqueCount="383">
  <si>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</si>
  <si>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</si>
  <si>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</si>
  <si>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</si>
  <si>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</si>
  <si>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</si>
  <si>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</si>
  <si>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</si>
  <si>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</si>
  <si>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</si>
  <si>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</si>
  <si>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</si>
  <si>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</si>
  <si>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</si>
  <si>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</si>
  <si>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</si>
  <si>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</si>
  <si>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</si>
  <si>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</si>
  <si>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</si>
  <si>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</si>
  <si>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</si>
  <si>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</si>
  <si>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</si>
  <si>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</si>
  <si>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</si>
  <si>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</si>
  <si>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</si>
  <si>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</si>
  <si>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</si>
  <si>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</si>
  <si>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</si>
  <si>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</si>
  <si>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</si>
  <si>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</si>
  <si>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</si>
  <si>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</si>
  <si>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</si>
  <si>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</si>
  <si>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</si>
  <si>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</si>
  <si>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</si>
  <si>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</si>
  <si>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</si>
  <si>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</t>
  </si>
  <si>
    <t>SO 100</t>
  </si>
  <si>
    <t>KOMUNIKACE</t>
  </si>
  <si>
    <t>Objekt:</t>
  </si>
  <si>
    <t>Rozpočet:</t>
  </si>
  <si>
    <t>sdfsdf</t>
  </si>
  <si>
    <t>PV_2021_018</t>
  </si>
  <si>
    <t>VD NOVÁ ŘÍŠE, KORUNA HRÁZE, KOMUNIKACE - OPRAVA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</si>
  <si>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</si>
  <si>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</si>
  <si>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</si>
  <si>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</si>
  <si>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</si>
  <si>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</si>
  <si>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</si>
  <si>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</si>
  <si>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</si>
  <si>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</si>
  <si>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</si>
  <si>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</si>
  <si>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</si>
  <si>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</si>
  <si>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</si>
  <si>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</si>
  <si>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</si>
  <si>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</si>
  <si>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</si>
  <si>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</si>
  <si>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</si>
  <si>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</si>
  <si>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</si>
  <si>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</si>
  <si>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</si>
  <si>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</si>
  <si>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</si>
  <si>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</si>
  <si>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</si>
  <si>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</si>
  <si>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</si>
  <si>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</si>
  <si>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</si>
  <si>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</si>
  <si>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</si>
  <si>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</si>
  <si>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</si>
  <si>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</si>
  <si>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</si>
  <si>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</si>
  <si>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</si>
  <si>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</si>
  <si>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</si>
  <si>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</si>
  <si>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</si>
  <si>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</si>
  <si>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</si>
  <si>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</si>
  <si>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014101   OA0</t>
  </si>
  <si>
    <t>POPLATKY ZA SKLÁDKU</t>
  </si>
  <si>
    <t>m3</t>
  </si>
  <si>
    <t>RTS 21/ II</t>
  </si>
  <si>
    <t>Indiv</t>
  </si>
  <si>
    <t>Agregovaná položka</t>
  </si>
  <si>
    <t>POL2_</t>
  </si>
  <si>
    <t>zahrnuje veškeré poplatky provozovateli skládky související s uložením odpadu na skládce. Zemina</t>
  </si>
  <si>
    <t>POP</t>
  </si>
  <si>
    <t>odkop komunikace : 0,3*966,2*1,05</t>
  </si>
  <si>
    <t>VV</t>
  </si>
  <si>
    <t>odkop chodník : 0,1*(65+134)</t>
  </si>
  <si>
    <t>SPU</t>
  </si>
  <si>
    <t>zahrnuje veškeré poplatky provozovateli skládky související s uložením odpadu na skládce.</t>
  </si>
  <si>
    <t>stávající chodník podlél podezdívky na hrázi : 134*0,2*1,05</t>
  </si>
  <si>
    <t>schod k přepadu : 0,7*0,35*1,9</t>
  </si>
  <si>
    <t>stávající zeď v oblasti návrhu schodiště : 5*0,4*1,2</t>
  </si>
  <si>
    <t>lože stávajících obrubníků : (49,7+280+228)*0,3*0,15</t>
  </si>
  <si>
    <t>11332OA0</t>
  </si>
  <si>
    <t>ODSTRANĚNÍ PODKLADŮ ZPEVNĚNÝCH PLOCH Z KAMENIVA NESTMELENÉHO</t>
  </si>
  <si>
    <t>M3</t>
  </si>
  <si>
    <t>Součtová</t>
  </si>
  <si>
    <t>Položka zahrnuje veškerou manipulaci s vybouranou sutí a s vybouranými hmotami vč. uložení na skládku.</t>
  </si>
  <si>
    <t>113534OA0</t>
  </si>
  <si>
    <t>ODSTRANĚNÍ CHODNÍKOVÝCH KAMENNÝCH OBRUBNÍKŮ, ODVOZ DO 5KM</t>
  </si>
  <si>
    <t>M</t>
  </si>
  <si>
    <t>Zůstane v majetku investora</t>
  </si>
  <si>
    <t>obruby stávající : (49,7+280+228)</t>
  </si>
  <si>
    <t>11372    OA0</t>
  </si>
  <si>
    <t>FRÉZOVÁNÍ VOZOVEK ASFALTOVÝCH</t>
  </si>
  <si>
    <t>Stávající kryt PM předrtit a po odzkoušení možno využít na stavbě za ŠD fr 0/63 - lze využít do podkladních vrstev se souhlasem TDS : 966,2*1,05*0,13</t>
  </si>
  <si>
    <t>18110    OA0</t>
  </si>
  <si>
    <t>ÚPRAVA PLÁNĚ SE ZHUT V HOR TŘ 1-4</t>
  </si>
  <si>
    <t>m2</t>
  </si>
  <si>
    <t>položka zahrnuje úpravu pláně včetně vyrovnání výškových rozdílů. Míru zhutnění určuje projekt.</t>
  </si>
  <si>
    <t>komunikace : 1305*1,05</t>
  </si>
  <si>
    <t>chodník : 198,9*1,05</t>
  </si>
  <si>
    <t>varovný pás : 3,9*1,05</t>
  </si>
  <si>
    <t>184A2OA0</t>
  </si>
  <si>
    <t>VYSAZOVÁNÍ KEŘŮ LISTNATÝCH BEZ BALU VČETNĚ VÝKOPU JAMKY</t>
  </si>
  <si>
    <t>KUS</t>
  </si>
  <si>
    <t>EXP 19</t>
  </si>
  <si>
    <t>Položka vysazování keřů zahrnuje dodávku projektem předepsaných  keřů,  hloubení jamek (min. rozměry pro keře 30/30/30cm) s event. výměnou půdy, s hnojením anorganickým hnojivem a přídavkem organického hnojiva dle PD, zálivku a pod.</t>
  </si>
  <si>
    <t>položka zahrnuje veškerý materiál, výrobky a polotovary, včetně mimostaveništní a vnitrostaveništní dopravy (rovněž přesuny), včetně naložení a složení, případně s uložením</t>
  </si>
  <si>
    <t>2ks na 1m2 : 313,5*0,5</t>
  </si>
  <si>
    <t>014102   OA0</t>
  </si>
  <si>
    <t xml:space="preserve">m3    </t>
  </si>
  <si>
    <t>stávající chodník - lze využít do podkladních vrstev se souhlasem TDS : 65*0,15*1,05</t>
  </si>
  <si>
    <t>111204   OA0</t>
  </si>
  <si>
    <t>ODSTRANĚNÍ KŘOVIN S ODVOZEM DO 5KM</t>
  </si>
  <si>
    <t>odstranění travin, křovin a stromů do průměru 100 mm (odbroušením bez trhání - kořenový systém ponechat)</t>
  </si>
  <si>
    <t>doprava dřevin</t>
  </si>
  <si>
    <t>spálení na hromadách nebo štěpkování</t>
  </si>
  <si>
    <t>plocha krajnice : 313,5</t>
  </si>
  <si>
    <t>113138   OA0</t>
  </si>
  <si>
    <t>ODSTRAN KRYTU VOZOVEK A CHOD S ASFALT POJIVEM, ODVOZ DO 20KM</t>
  </si>
  <si>
    <t>11315    OA0</t>
  </si>
  <si>
    <t>ODSTRANĚNÍ KRYTU VOZOVEK A CHODNÍKŮ Z BETONU</t>
  </si>
  <si>
    <t>12926    OA0</t>
  </si>
  <si>
    <t>ČIŠTĚNÍ KRAJNIC OD NÁNOSU TL DO 300MM</t>
  </si>
  <si>
    <t>- čištění formou frézování, aby nedošlo k porušení jádra hráze od kořenových systémů</t>
  </si>
  <si>
    <t>1,5*228</t>
  </si>
  <si>
    <t>17380    OA0</t>
  </si>
  <si>
    <t>ZEMNÍ KRAJNICE A DOSYPÁVKY Z NAKUPOVANÝCH MATERIÁLŮ</t>
  </si>
  <si>
    <t>položka zahrnuje:</t>
  </si>
  <si>
    <t>- kompletní provedení zemní konstrukce včetně nákupu a dopravy materiálu dle zadávací dokumentace</t>
  </si>
  <si>
    <t>- úprava  ukládaného  materiálu  vlhčením,  tříděním,  promícháním  nebo  vysoušením,  příp. jiné úpravy za účelem zlepšení jeho  mech. vlastností</t>
  </si>
  <si>
    <t>- ošetření úložiště po celou dobu práce v něm vč. klimatických opatření</t>
  </si>
  <si>
    <t>- ztížení v okolí vedení, konstrukcí a objektů a jejich dočasné zajištění</t>
  </si>
  <si>
    <t>- ztížení provádění vč. hutnění ve ztížených podmínkách a stísněných prostorech</t>
  </si>
  <si>
    <t>- ztížené ukládání sypaniny pod vodu</t>
  </si>
  <si>
    <t>- ukládání po vrstvách a po jiných nutných částech (figurách) vč. dosypávek</t>
  </si>
  <si>
    <t>- spouštění a nošení materiálu</t>
  </si>
  <si>
    <t>- výměna částí zemní konstrukce znehodnocené klimatickými vlivy</t>
  </si>
  <si>
    <t>- svahování, hutnění a uzavírání povrchů svahů</t>
  </si>
  <si>
    <t>- udržování úložiště a jeho ochrana proti vodě</t>
  </si>
  <si>
    <t>- odvedení nebo obvedení vody v okolí úložiště a v úložišti</t>
  </si>
  <si>
    <t>- veškeré  pomocné konstrukce umožňující provedení  zemní konstrukce  (příjezdy,  sjezdy,  nájezdy, lešení, podpěrné konstrukce, přemostění, zpevněné plochy, zakrytí a pod.)</t>
  </si>
  <si>
    <t>nenamrzavý materiál : (228*1,5*0,1)+(25*0,5*0,1)</t>
  </si>
  <si>
    <t>348173   OA0</t>
  </si>
  <si>
    <t>ZÁBRADLÍ Z DÍLCŮ KOVOVÝCH ŽÁROVĚ ZINK PONOREM S NÁTĚREM</t>
  </si>
  <si>
    <t>kg</t>
  </si>
  <si>
    <t>- dílenská dokumentace, včetně technologického předpisu spojování,</t>
  </si>
  <si>
    <t>- dodání  materiálu  v požadované kvalitě a výroba konstrukce i dílenská (včetně  pomůcek,  přípravků a prostředků pro výrobu) bez ohledu na náročnost a její hmotnost, dílenská montáž,</t>
  </si>
  <si>
    <t>- dodání spojovacího materiálu,</t>
  </si>
  <si>
    <t>- zřízení  montážních  a  dilatačních  spojů,  spar, včetně potřebných úprav, vložek, opracování, očištění a ošetření,</t>
  </si>
  <si>
    <t>- podpěr. konstr. a lešení všech druhů pro montáž konstrukcí i doplňkových, včetně požadovaných otvorů, ochranných a bezpečnostních opatření a základů pro tyto konstrukce a lešení,</t>
  </si>
  <si>
    <t>- jakákoliv doprava a manipulace dílců  a  montážních  sestav,  včetně  dopravy konstrukce z výrobny na stavbu,</t>
  </si>
  <si>
    <t>- montáž konstrukce na staveništi, včetně montážních prostředků a pomůcek a zednických výpomocí,                              - montážní dokumentace včetně technologického předpisu montáže,</t>
  </si>
  <si>
    <t>- výplň, těsnění a tmelení spar a spojů,</t>
  </si>
  <si>
    <t>- čištění konstrukce a odstranění všech vrubů (vrypy, otlačeniny a pod.),</t>
  </si>
  <si>
    <t>- veškeré druhy opracování povrchů, včetně úprav pod nátěry a pod izolaci,</t>
  </si>
  <si>
    <t>- veškeré druhy dílenských základů a základních nátěrů a povlaků,</t>
  </si>
  <si>
    <t>- všechny druhy ocelového kotvení,</t>
  </si>
  <si>
    <t>- dílenskou přejímku a montážní prohlídku, včetně požadovaných dokladů,</t>
  </si>
  <si>
    <t>- zřízení kotevních otvorů nebo jam, nejsou-li částí jiné konstrukce, jejich úpravy, očištění a ošetření,</t>
  </si>
  <si>
    <t>- osazení kotvení nebo přímo částí konstrukce do podpůrné konstrukce nebo do zeminy,</t>
  </si>
  <si>
    <t>- výplň kotevních otvorů  (příp.  podlití  patních  desek)  maltou,  betonem  nebo  jinou speciální hmotou, vyplnění jam zeminou,</t>
  </si>
  <si>
    <t>- ošetření kotevní oblasti proti vzniku trhlin, vlivu povětrnosti a pod.,</t>
  </si>
  <si>
    <t>- osazení nivelačních značek, včetně jejich zaměření, označení znakem výrobce a vyznačení letopočtu.</t>
  </si>
  <si>
    <t>Dokumentace pro zadání stavby může dále předepsat, že cena položky ještě obsahuje například:</t>
  </si>
  <si>
    <t>- veškeré druhy protikorozní ochrany a nátěry konstrukcí,</t>
  </si>
  <si>
    <t>- žárové zinkování ponorem nebo žárové stříkání (metalizace) kovem,</t>
  </si>
  <si>
    <t>- zvláštní spojovací prostředky, rozebíratelnost konstrukce,</t>
  </si>
  <si>
    <t>- osazení měřících zařízení a úpravy pro ně</t>
  </si>
  <si>
    <t>- ochranná opatření před účinky bludných proudů</t>
  </si>
  <si>
    <t>- ochranu před přepětím.</t>
  </si>
  <si>
    <t>schodiště 1 : 35</t>
  </si>
  <si>
    <t>431325   OA0</t>
  </si>
  <si>
    <t>SCHODIŠŤ KONSTR ZE ŽELEZOBETONU DO C30/37 (B37)</t>
  </si>
  <si>
    <t>- dodání  čerstvého  betonu  (betonové  směsi)  požadované  kvality,  jeho  uložení  do požadovaného tvaru při jakékoliv hustotě výztuže, konzistenci čerstvého betonu a způsobu hutnění, ošetření a ochranu betonu,</t>
  </si>
  <si>
    <t>- zhotovení nepropustného, mrazuvzdorného betonu a betonu požadované trvanlivosti a vlastností,</t>
  </si>
  <si>
    <t>- užití potřebných přísad a technologií výroby betonu,</t>
  </si>
  <si>
    <t>- zřízení pracovních a dilatačních spar, včetně potřebných úprav, výplně, vložek, opracování, očištění a ošetření,</t>
  </si>
  <si>
    <t>- bednění  požadovaných  konstr. (i ztracené) s úpravou  dle požadované  kvality povrchu betonu, včetně odbedňovacích a odskružovacích prostředků,</t>
  </si>
  <si>
    <t>- podpěrné  konstr. (skruže) a lešení všech druhů pro bednění, uložení čerstvého betonu, výztuže a doplňkových konstr., vč. požadovaných otvorů, ochranných a bezpečnostních opatření a základů těchto konstrukcí a lešení,</t>
  </si>
  <si>
    <t>- vytvoření kotevních čel, kapes, nálitků, a sedel,</t>
  </si>
  <si>
    <t>- zřízení  všech  požadovaných  otvorů, kapes, výklenků, prostupů, dutin, drážek a pod., vč. ztížení práce a úprav  kolem nich,</t>
  </si>
  <si>
    <t>- úpravy pro osazení výztuže, doplňkových konstrukcí a vybavení,</t>
  </si>
  <si>
    <t>- úpravy povrchu pro položení požadované izolace, povlaků a nátěrů, případně vyspravení,</t>
  </si>
  <si>
    <t>- ztížení práce u kabelových a injektážních trubek a ostatních zařízení osazovaných do betonu,</t>
  </si>
  <si>
    <t>- konstrukce betonových kloubů, upevnění kotevních prvků a doplňkových konstrukcí,</t>
  </si>
  <si>
    <t>- nátěry zabraňující soudržnost betonu a bednění,</t>
  </si>
  <si>
    <t>- výplň, těsnění  a tmelení spar a spojů,</t>
  </si>
  <si>
    <t>- opatření  povrchů  betonu  izolací  proti zemní vlhkosti v částech, kde přijdou do styku se zeminou nebo kamenivem,</t>
  </si>
  <si>
    <t>- případné zřízení spojovací vrstvy u základů,</t>
  </si>
  <si>
    <t>- úpravy pro osazení zařízení ochrany konstrukce proti vlivu bludných proudů</t>
  </si>
  <si>
    <t>schodiště 1 : (1,9*8,16)+(1,17*0,4)</t>
  </si>
  <si>
    <t>451314OA0</t>
  </si>
  <si>
    <t>PODKLADNÍ A VÝPLŇOVÉ VRSTVY Z PROSTÉHO BETONU C25/30</t>
  </si>
  <si>
    <t>Nivelační značky : 7*0,032</t>
  </si>
  <si>
    <t>43136    OA0</t>
  </si>
  <si>
    <t>VÝZTUŽ SCHODIŠŤ KONSTR Z OCELI</t>
  </si>
  <si>
    <t>t</t>
  </si>
  <si>
    <t>schodiště 1 : ((1,9*8,16)+(1,17*0,4))*0,075</t>
  </si>
  <si>
    <t>schod k přepadu : (0,7*0,35*1,9)*0,075</t>
  </si>
  <si>
    <t>56333    OA0</t>
  </si>
  <si>
    <t>VOZOVKOVÉ VRSTVY ZE ŠTĚRKODRTI TL DO 150MM</t>
  </si>
  <si>
    <t>- dodání kameniva předepsané kvality a zrnitosti</t>
  </si>
  <si>
    <t>- rozprostření a zhutnění vrstvy v předepsané tloušťce</t>
  </si>
  <si>
    <t>- zřízení vrstvy bez rozlišení šířky, pokládání vrstvy po etapách</t>
  </si>
  <si>
    <t>- nezahrnuje postřiky, nátěry</t>
  </si>
  <si>
    <t>komunikace ŠD fr. 0/63mm : 1305*1,05</t>
  </si>
  <si>
    <t>chodník ŠD fr. 0/63mm : 198,9*1,05</t>
  </si>
  <si>
    <t>varovný pás fr. 0/63mm : 3,9*1,05</t>
  </si>
  <si>
    <t>572121   OA0</t>
  </si>
  <si>
    <t>INFILTRAČNÍ POSTŘIK ASFALTOVÝ DO 1,0KG/M2</t>
  </si>
  <si>
    <t>- dodání všech předepsaných materiálů pro postřiky v předepsaném množství</t>
  </si>
  <si>
    <t>- provedení dle předepsaného technologického předpisu</t>
  </si>
  <si>
    <t>- úpravu napojení, ukončení</t>
  </si>
  <si>
    <t>ACP 16+ a ŠD 1kg/m2 : 966,2*1,05</t>
  </si>
  <si>
    <t>572214   OA0</t>
  </si>
  <si>
    <t>SPOJOVACÍ POSTŘIK Z MODIFIK EMULZE DO 0,5KG/M2</t>
  </si>
  <si>
    <t>EXP 17</t>
  </si>
  <si>
    <t>spojení ACO 11+ s ACP 16+ : 966,2*1,05</t>
  </si>
  <si>
    <t>574A34OA0</t>
  </si>
  <si>
    <t>ASFALTOVÝ BETON PRO OBRUSNÉ VRSTVY ACO 11+, 11S TL. 40MM</t>
  </si>
  <si>
    <t>M2</t>
  </si>
  <si>
    <t>EXP 18</t>
  </si>
  <si>
    <t>- dodání směsi v požadované kvalitě</t>
  </si>
  <si>
    <t>- očištění podkladu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</si>
  <si>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</si>
  <si>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</si>
  <si>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</si>
  <si>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těsnění podél obrubníků, dilatačních zařízení, odvodňovacích proužků, odvodňovačů, vpustí, šachet a pod.</t>
  </si>
  <si>
    <t>ACO 11+ tl. 40mm : 966,2*1,05</t>
  </si>
  <si>
    <t>574E66OA0</t>
  </si>
  <si>
    <t>ASFALTOVÝ BETON PRO PODKLADNÍ VRSTVY ACP 16+, 16S TL. 70MM</t>
  </si>
  <si>
    <t>ACP 16+ tl. 70mm : 966,2*1,05</t>
  </si>
  <si>
    <t>58261AOA0</t>
  </si>
  <si>
    <t>KRYTY Z BETON DLAŽDIC SE ZÁMKEM BAREV RELIÉF TL 60MM DO LOŽE Z KAM</t>
  </si>
  <si>
    <t>- dodání dlažebního materiálu v požadované kvalitě, dodání materiálu pro předepsané  lože v tloušťce předepsané dokumentací a pro předepsanou výplň spar</t>
  </si>
  <si>
    <t>- uložení dlažby dle předepsaného technologického předpisu včetně předepsané podkladní vrstvy a předepsané výplně spar</t>
  </si>
  <si>
    <t>- úpravu napojení, ukončení podél obrubníků, dilatačních zařízení, odvodňovacích proužků, odvodňovačů, vpustí, šachet a pod., nestanoví-li zadávací dokumentace jinak</t>
  </si>
  <si>
    <t>varovný pás dlažba červená reliéfní 20x10x6 : 3,9*1,05</t>
  </si>
  <si>
    <t>582611   OA0</t>
  </si>
  <si>
    <t>KRYTY Z BET DLAŽ SE ZÁMKEM ŠEDÝCH TL 60MM DO LOŽE Z KAM</t>
  </si>
  <si>
    <t>chodník dlažba přírodní 20x10x6 : 198,9*1,05</t>
  </si>
  <si>
    <t>58910    OA0</t>
  </si>
  <si>
    <t>VÝPLŇ SPAR ASFALTEM</t>
  </si>
  <si>
    <t>m</t>
  </si>
  <si>
    <t>- dodávku předepsaného materiálu</t>
  </si>
  <si>
    <t>- vyčištění a výplň spar tímto materiálem</t>
  </si>
  <si>
    <t>napojení na stávající komunikaci : 5</t>
  </si>
  <si>
    <t>56332    OA0</t>
  </si>
  <si>
    <t>VOZOVKOVÉ VRSTVY ZE ŠTĚRKODRTI TL DO 100MM</t>
  </si>
  <si>
    <t>komunikace ŠD fr. 0/32mm : 966,2*1,05</t>
  </si>
  <si>
    <t>56932    OA0</t>
  </si>
  <si>
    <t>ZPEVNĚNÍ KRAJNIC ZE ŠTĚRKODRTI TL DO 100MM</t>
  </si>
  <si>
    <t>ŠD fr. 0/32 tl 100 mm : ((1,5*228)+(0,5*25))*1,05</t>
  </si>
  <si>
    <t>746Z34OA0</t>
  </si>
  <si>
    <t>DEMONTÁŽE BETONOVÝCH ZÁKLADŮ</t>
  </si>
  <si>
    <t>1. Položka obsahuje:</t>
  </si>
  <si>
    <t xml:space="preserve"> – demontáž stávajícího betonového základu se všemi pomocnými doplňujícími úpravami pro uvedení do požadovaného stavu a s přepravou a dovozem potřebných mechanizmů k uvedené činnosti</t>
  </si>
  <si>
    <t xml:space="preserve"> – naložení vybouraného materiálu na dopravní prostředek</t>
  </si>
  <si>
    <t xml:space="preserve"> – odvoz vybouraného materiálu</t>
  </si>
  <si>
    <t>89921    OA0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</si>
  <si>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</si>
  <si>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</si>
  <si>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</si>
  <si>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šachty nivelační značky : 7</t>
  </si>
  <si>
    <t>702222OA0</t>
  </si>
  <si>
    <t>KABELOVÁ CHRÁNIČKA ZEMNÍ UV STABILNÍ DN PŘES 100 DO 200 MM</t>
  </si>
  <si>
    <t xml:space="preserve"> – přípravu podkladu pro osazení</t>
  </si>
  <si>
    <t xml:space="preserve"> – výkop rýhy pro uložení chráníčky</t>
  </si>
  <si>
    <t xml:space="preserve"> – manipulaci s výkopkem</t>
  </si>
  <si>
    <t xml:space="preserve"> – zásyp vykopanou zeminou</t>
  </si>
  <si>
    <t xml:space="preserve"> – zhutnění</t>
  </si>
  <si>
    <t>2. Způsob měření:</t>
  </si>
  <si>
    <t>Měří se metr délkový.</t>
  </si>
  <si>
    <t>917223OA0</t>
  </si>
  <si>
    <t>SILNIČNÍ A CHODNÍKOVÉ OBRUBY Z BETONOVÝCH OBRUBNÍKŮ ŠÍŘ 100MM</t>
  </si>
  <si>
    <t>Položka zahrnuje:</t>
  </si>
  <si>
    <t>dodání a pokládku betonových obrubníků o rozměrech předepsaných zadávací dokumentací</t>
  </si>
  <si>
    <t>betonové lože i boční betonovou opěrku.</t>
  </si>
  <si>
    <t>chodníkové obruby 100/8/25 : (50,5)*1,05</t>
  </si>
  <si>
    <t>917224OA0</t>
  </si>
  <si>
    <t>SILNIČNÍ A CHODNÍKOVÉ OBRUBY Z BETONOVÝCH OBRUBNÍKŮ ŠÍŘ 150MM</t>
  </si>
  <si>
    <t>Silniční betonové obrubníky přírodní 100/15/25 : (270,7+24,8+227,9)*1,05</t>
  </si>
  <si>
    <t>Silniční betonové obrubníky snižené přírodní 100/15/15 : (9,4+3,5)*1,05</t>
  </si>
  <si>
    <t>Přechodové obrubníky barvy přírodní pravé : 1</t>
  </si>
  <si>
    <t>919114   OA0</t>
  </si>
  <si>
    <t>ŘEZÁNÍ ASFALT KRYTU VOZOVEK TL DO 200MM</t>
  </si>
  <si>
    <t>položka zahrnuje řezání vozovkové vrstvy v předepsané tloušťce, včetně spotřeby vody</t>
  </si>
  <si>
    <t>742813   OA0</t>
  </si>
  <si>
    <t>PŘELOŽENÍ KABELŮ N.N. DO CHRÁNIČKY</t>
  </si>
  <si>
    <t xml:space="preserve"> – uložení kabelu CYKY 5x6 do chráničky</t>
  </si>
  <si>
    <t xml:space="preserve"> – chráničku UV stabilní DN 75</t>
  </si>
  <si>
    <t>742P17OA0</t>
  </si>
  <si>
    <t>VYHLEDÁNÍ STÁVAJÍCÍHO KABELU (MĚŘENÍ, SONDA)</t>
  </si>
  <si>
    <t xml:space="preserve"> – vyhledání stávajícího kabelu vn/nn, PVSEK vč. výkopu sondy a veškerého příslušenství</t>
  </si>
  <si>
    <t/>
  </si>
  <si>
    <t>Udává se počet kusů kompletní konstrukce nebo práce.</t>
  </si>
  <si>
    <t>6</t>
  </si>
  <si>
    <t>02510    OA0</t>
  </si>
  <si>
    <t>ZKOUŠENÍ MATERIÁLŮ ZKUŠEBNOU ZHOTOVITELE</t>
  </si>
  <si>
    <t>kompl</t>
  </si>
  <si>
    <t>zahrnuje veškeré náklady spojené s objednatelem požadovanými zkouškami</t>
  </si>
  <si>
    <t>02610    OA0</t>
  </si>
  <si>
    <t>ZKOUŠENÍ KONSTRUKCÍ A PRACÍ ZKUŠEBNOU ZHOTOVITELE</t>
  </si>
  <si>
    <t>02710    OA0</t>
  </si>
  <si>
    <t>POMOC PRÁCE ZŘÍZ NEBO ZAJIŠŤ OBJÍŽĎKY A PŘÍSTUP CESTY</t>
  </si>
  <si>
    <t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t>
  </si>
  <si>
    <t>02730    OA0</t>
  </si>
  <si>
    <t>POMOC PRÁCE ZŘÍZ NEBO ZAJIŠŤ OCHRANU INŽENÝRSKÝCH SÍTÍ</t>
  </si>
  <si>
    <t>zahrnuje veškeré náklady spojené s objednatelem požadovanými zařízeními. Ochrana stávajících sítí technické infrastruktury na staveništi a zajištění stability</t>
  </si>
  <si>
    <t>podpěrných bodů během výstavby.</t>
  </si>
  <si>
    <t>Ochrana stávajících sítí technické infrastruktury  a zajištění stability podpěrných bodů během výstavby : 1</t>
  </si>
  <si>
    <t>02911    OA0</t>
  </si>
  <si>
    <t>OSTATNÍ POŽADAVKY - GEODETICKÉ ZAMĚŘENÍ</t>
  </si>
  <si>
    <t>zahrnuje veškeré náklady spojené s objednatelem požadovanými pracemi</t>
  </si>
  <si>
    <t>vytyčení inž sítí : 1</t>
  </si>
  <si>
    <t>změření nivelačních bodů před zahájením stavebních prací : 1</t>
  </si>
  <si>
    <t>zaměření nivelačních bodů po dokončení stavebních prací : 1</t>
  </si>
  <si>
    <t>02944    OA0</t>
  </si>
  <si>
    <t>OSTAT POŽADAVKY - DOKUMENTACE SKUTEČ PROVEDENÍ V DIGIT FORMĚ</t>
  </si>
  <si>
    <t>dokumentace skutečného provedení stavby : 1</t>
  </si>
  <si>
    <t>02946OA0</t>
  </si>
  <si>
    <t>OSTAT POŽADAVKY - FOTODOKUMENTACE</t>
  </si>
  <si>
    <t>- fotodokumentaci zadavatelem požadovaného děje a konstrukcí v požadovaných časových intervalech</t>
  </si>
  <si>
    <t>- zadavatelem specifikované výstupy (fotografie v papírovém a digitálním formátu) v požadovaném počtu</t>
  </si>
  <si>
    <t>pasportizace + fotodokumentace stavby : 1</t>
  </si>
  <si>
    <t>02960OA0</t>
  </si>
  <si>
    <t>OSTATNÍ POŽADAVKY - ODBORNÝ DOZOR</t>
  </si>
  <si>
    <t>KPL</t>
  </si>
  <si>
    <t>03100OA0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</si>
  <si>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</si>
  <si>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</si>
  <si>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03330    OA0</t>
  </si>
  <si>
    <t>SLUŽBY ZAJIŠŤUJÍCÍ ZDRAVOTNICTVÍ</t>
  </si>
  <si>
    <t>Náklady spojené se zajištěním BOZP, vč. zajištění ochrany chodců a dalších požadavků na zajištění podmínek vyplývajících z BOZP.</t>
  </si>
  <si>
    <t>03720    OA0</t>
  </si>
  <si>
    <t>POMOC PRÁCE ZAJIŠŤ NEBO ZŘÍZ REGULACI A OCHRANU DOPRAVY</t>
  </si>
  <si>
    <t>zahrnuje objednatelem povolené náklady na požadovaná zařízení zhotovitele</t>
  </si>
  <si>
    <t>029111OA0</t>
  </si>
  <si>
    <t>OSTATNÍ POŽADAVKY - GEODETICKÉ ZAMĚŘENÍ - DÉLKOVÉ</t>
  </si>
  <si>
    <t xml:space="preserve">km    </t>
  </si>
  <si>
    <t>geodetické zaměření skutečného provedení stavby : 0,30</t>
  </si>
  <si>
    <t>SUM</t>
  </si>
  <si>
    <t>- vodorovná a svislá doprava, přemístění, přeložení, manipulace s výkopkem a uložení na skládku</t>
  </si>
  <si>
    <t>- hutnění i různé míry hutnění</t>
  </si>
  <si>
    <t xml:space="preserve"> – chráničku DN 110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</si>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</sst>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PMzOdCuHlNjD68GTzVhs/8/1E3TTdYfvK50d45Bhmq/XQIbNcJG8tSCeRp7PDHGzvE6/pdmN7+XPzN0QC/Z+EA==" saltValue="QvsR9iygGTb5zfJ19ZVt3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1743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SUMIF(F50:F57,A16,I50:I57)+SUMIF(F50:F57,"PSU",I50:I57)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SUMIF(F50:F57,A17,I50:I57)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SUMIF(F50:F57,A18,I50:I57)</f>
        <v>0</v>
      </c>
      <c r="J18" s="85"/>
    </row>
    <row r="19" spans="1:10" ht="23.25" customHeight="1" x14ac:dyDescent="0.25">
      <c r="A19" s="196" t="s">
        <v>70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SUMIF(F50:F57,A19,I50:I57)</f>
        <v>0</v>
      </c>
      <c r="J19" s="85"/>
    </row>
    <row r="20" spans="1:10" ht="23.25" customHeight="1" x14ac:dyDescent="0.25">
      <c r="A20" s="196" t="s">
        <v>71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SUMIF(F50:F57,A20,I50:I57)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 t="s">
        <v>49</v>
      </c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52</v>
      </c>
      <c r="C39" s="148"/>
      <c r="D39" s="148"/>
      <c r="E39" s="148"/>
      <c r="F39" s="149">
        <f>'SO 100 01 Pol'!AE365</f>
        <v>0</v>
      </c>
      <c r="G39" s="150">
        <f>'SO 100 01 Pol'!AF365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5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5">
      <c r="A41" s="137">
        <v>2</v>
      </c>
      <c r="B41" s="153" t="s">
        <v>45</v>
      </c>
      <c r="C41" s="154" t="s">
        <v>46</v>
      </c>
      <c r="D41" s="154"/>
      <c r="E41" s="154"/>
      <c r="F41" s="155">
        <f>'SO 100 01 Pol'!AE365</f>
        <v>0</v>
      </c>
      <c r="G41" s="156">
        <f>'SO 100 01 Pol'!AF365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5">
      <c r="A42" s="137">
        <v>3</v>
      </c>
      <c r="B42" s="158" t="s">
        <v>43</v>
      </c>
      <c r="C42" s="148" t="s">
        <v>44</v>
      </c>
      <c r="D42" s="148"/>
      <c r="E42" s="148"/>
      <c r="F42" s="159">
        <f>'SO 100 01 Pol'!AE365</f>
        <v>0</v>
      </c>
      <c r="G42" s="151">
        <f>'SO 100 01 Pol'!AF365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5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6" x14ac:dyDescent="0.3">
      <c r="B47" s="176" t="s">
        <v>56</v>
      </c>
    </row>
    <row r="49" spans="1:10" ht="25.5" customHeight="1" x14ac:dyDescent="0.25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5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'SO 100 01 Pol'!G8</f>
        <v>0</v>
      </c>
      <c r="J50" s="190" t="str">
        <f>IF(I58=0,"",I50/I58*100)</f>
        <v/>
      </c>
    </row>
    <row r="51" spans="1:10" ht="36.75" customHeight="1" x14ac:dyDescent="0.25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'SO 100 01 Pol'!G89</f>
        <v>0</v>
      </c>
      <c r="J51" s="190" t="str">
        <f>IF(I58=0,"",I51/I58*100)</f>
        <v/>
      </c>
    </row>
    <row r="52" spans="1:10" ht="36.75" customHeight="1" x14ac:dyDescent="0.25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'SO 100 01 Pol'!G118</f>
        <v>0</v>
      </c>
      <c r="J52" s="190" t="str">
        <f>IF(I58=0,"",I52/I58*100)</f>
        <v/>
      </c>
    </row>
    <row r="53" spans="1:10" ht="36.75" customHeight="1" x14ac:dyDescent="0.25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'SO 100 01 Pol'!G164</f>
        <v>0</v>
      </c>
      <c r="J53" s="190" t="str">
        <f>IF(I58=0,"",I53/I58*100)</f>
        <v/>
      </c>
    </row>
    <row r="54" spans="1:10" ht="36.75" customHeight="1" x14ac:dyDescent="0.25">
      <c r="A54" s="179"/>
      <c r="B54" s="184" t="s">
        <v>66</v>
      </c>
      <c r="C54" s="185" t="s">
        <v>67</v>
      </c>
      <c r="D54" s="186"/>
      <c r="E54" s="186"/>
      <c r="F54" s="192" t="s">
        <v>24</v>
      </c>
      <c r="G54" s="193"/>
      <c r="H54" s="193"/>
      <c r="I54" s="193">
        <f>'SO 100 01 Pol'!G247</f>
        <v>0</v>
      </c>
      <c r="J54" s="190" t="str">
        <f>IF(I58=0,"",I54/I58*100)</f>
        <v/>
      </c>
    </row>
    <row r="55" spans="1:10" ht="36.75" customHeight="1" x14ac:dyDescent="0.25">
      <c r="A55" s="179"/>
      <c r="B55" s="184" t="s">
        <v>68</v>
      </c>
      <c r="C55" s="185" t="s">
        <v>69</v>
      </c>
      <c r="D55" s="186"/>
      <c r="E55" s="186"/>
      <c r="F55" s="192" t="s">
        <v>24</v>
      </c>
      <c r="G55" s="193"/>
      <c r="H55" s="193"/>
      <c r="I55" s="193">
        <f>'SO 100 01 Pol'!G259</f>
        <v>0</v>
      </c>
      <c r="J55" s="190" t="str">
        <f>IF(I58=0,"",I55/I58*100)</f>
        <v/>
      </c>
    </row>
    <row r="56" spans="1:10" ht="36.75" customHeight="1" x14ac:dyDescent="0.25">
      <c r="A56" s="179"/>
      <c r="B56" s="184" t="s">
        <v>70</v>
      </c>
      <c r="C56" s="185" t="s">
        <v>27</v>
      </c>
      <c r="D56" s="186"/>
      <c r="E56" s="186"/>
      <c r="F56" s="192" t="s">
        <v>70</v>
      </c>
      <c r="G56" s="193"/>
      <c r="H56" s="193"/>
      <c r="I56" s="193">
        <f>'SO 100 01 Pol'!G311</f>
        <v>0</v>
      </c>
      <c r="J56" s="190" t="str">
        <f>IF(I58=0,"",I56/I58*100)</f>
        <v/>
      </c>
    </row>
    <row r="57" spans="1:10" ht="36.75" customHeight="1" x14ac:dyDescent="0.25">
      <c r="A57" s="179"/>
      <c r="B57" s="184" t="s">
        <v>71</v>
      </c>
      <c r="C57" s="185" t="s">
        <v>28</v>
      </c>
      <c r="D57" s="186"/>
      <c r="E57" s="186"/>
      <c r="F57" s="192" t="s">
        <v>71</v>
      </c>
      <c r="G57" s="193"/>
      <c r="H57" s="193"/>
      <c r="I57" s="193">
        <f>'SO 100 01 Pol'!G319</f>
        <v>0</v>
      </c>
      <c r="J57" s="190" t="str">
        <f>IF(I58=0,"",I57/I58*100)</f>
        <v/>
      </c>
    </row>
    <row r="58" spans="1:10" ht="25.5" customHeight="1" x14ac:dyDescent="0.25">
      <c r="A58" s="180"/>
      <c r="B58" s="187" t="s">
        <v>1</v>
      </c>
      <c r="C58" s="188"/>
      <c r="D58" s="189"/>
      <c r="E58" s="189"/>
      <c r="F58" s="194"/>
      <c r="G58" s="195"/>
      <c r="H58" s="195"/>
      <c r="I58" s="195">
        <f>SUM(I50:I57)</f>
        <v>0</v>
      </c>
      <c r="J58" s="191">
        <f>SUM(J50:J57)</f>
        <v>0</v>
      </c>
    </row>
    <row r="59" spans="1:10" x14ac:dyDescent="0.25">
      <c r="F59" s="135"/>
      <c r="G59" s="135"/>
      <c r="H59" s="135"/>
      <c r="I59" s="135"/>
      <c r="J59" s="136"/>
    </row>
    <row r="60" spans="1:10" x14ac:dyDescent="0.25">
      <c r="F60" s="135"/>
      <c r="G60" s="135"/>
      <c r="H60" s="135"/>
      <c r="I60" s="135"/>
      <c r="J60" s="136"/>
    </row>
    <row r="61" spans="1:10" x14ac:dyDescent="0.25">
      <c r="F61" s="135"/>
      <c r="G61" s="135"/>
      <c r="H61" s="135"/>
      <c r="I61" s="135"/>
      <c r="J61" s="136"/>
    </row>
  </sheetData>
  <sheetProtection algorithmName="SHA-512" hashValue="d3TKeqCZomg0YmryIRVZHug80XcCHSKsPX65SrEZwQ1xotlH3uG769mlqDMi8VVE1Xjt/hBTbwsbMVvmf6WCaw==" saltValue="qvxQlA2RcsQmBHK4foQjq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i2R1n903qlz256WxT4oUpNNGW9vPjmf46Iy+4RfyiFM2bkEIbvelKpLQINQ7tZU68ST9XItnIbSdMg+nnZGfUQ==" saltValue="//DJNHuWINMNyb92XglZh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70F01-DE61-43AD-9295-7241BF5C8C2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72</v>
      </c>
      <c r="B1" s="197"/>
      <c r="C1" s="197"/>
      <c r="D1" s="197"/>
      <c r="E1" s="197"/>
      <c r="F1" s="197"/>
      <c r="G1" s="197"/>
      <c r="AG1" t="s">
        <v>73</v>
      </c>
    </row>
    <row r="2" spans="1:60" ht="25.05" customHeight="1" x14ac:dyDescent="0.25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74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74</v>
      </c>
      <c r="AG3" t="s">
        <v>75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76</v>
      </c>
    </row>
    <row r="5" spans="1:60" x14ac:dyDescent="0.25">
      <c r="D5" s="10"/>
    </row>
    <row r="6" spans="1:60" ht="39.6" x14ac:dyDescent="0.25">
      <c r="A6" s="208" t="s">
        <v>77</v>
      </c>
      <c r="B6" s="210" t="s">
        <v>78</v>
      </c>
      <c r="C6" s="210" t="s">
        <v>79</v>
      </c>
      <c r="D6" s="209" t="s">
        <v>80</v>
      </c>
      <c r="E6" s="208" t="s">
        <v>81</v>
      </c>
      <c r="F6" s="207" t="s">
        <v>82</v>
      </c>
      <c r="G6" s="208" t="s">
        <v>29</v>
      </c>
      <c r="H6" s="211" t="s">
        <v>30</v>
      </c>
      <c r="I6" s="211" t="s">
        <v>83</v>
      </c>
      <c r="J6" s="211" t="s">
        <v>31</v>
      </c>
      <c r="K6" s="211" t="s">
        <v>84</v>
      </c>
      <c r="L6" s="211" t="s">
        <v>85</v>
      </c>
      <c r="M6" s="211" t="s">
        <v>86</v>
      </c>
      <c r="N6" s="211" t="s">
        <v>87</v>
      </c>
      <c r="O6" s="211" t="s">
        <v>88</v>
      </c>
      <c r="P6" s="211" t="s">
        <v>89</v>
      </c>
      <c r="Q6" s="211" t="s">
        <v>90</v>
      </c>
      <c r="R6" s="211" t="s">
        <v>91</v>
      </c>
      <c r="S6" s="211" t="s">
        <v>92</v>
      </c>
      <c r="T6" s="211" t="s">
        <v>93</v>
      </c>
      <c r="U6" s="211" t="s">
        <v>94</v>
      </c>
      <c r="V6" s="211" t="s">
        <v>95</v>
      </c>
      <c r="W6" s="211" t="s">
        <v>96</v>
      </c>
      <c r="X6" s="211" t="s">
        <v>97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28" t="s">
        <v>98</v>
      </c>
      <c r="B8" s="229" t="s">
        <v>58</v>
      </c>
      <c r="C8" s="247" t="s">
        <v>59</v>
      </c>
      <c r="D8" s="230"/>
      <c r="E8" s="231"/>
      <c r="F8" s="232"/>
      <c r="G8" s="232">
        <f>SUMIF(AG9:AG88,"&lt;&gt;NOR",G9:G88)</f>
        <v>0</v>
      </c>
      <c r="H8" s="232"/>
      <c r="I8" s="232">
        <f>SUM(I9:I88)</f>
        <v>0</v>
      </c>
      <c r="J8" s="232"/>
      <c r="K8" s="232">
        <f>SUM(K9:K88)</f>
        <v>0</v>
      </c>
      <c r="L8" s="232"/>
      <c r="M8" s="232">
        <f>SUM(M9:M88)</f>
        <v>0</v>
      </c>
      <c r="N8" s="232"/>
      <c r="O8" s="232">
        <f>SUM(O9:O88)</f>
        <v>68.06</v>
      </c>
      <c r="P8" s="232"/>
      <c r="Q8" s="232">
        <f>SUM(Q9:Q88)</f>
        <v>1523.6499999999999</v>
      </c>
      <c r="R8" s="232"/>
      <c r="S8" s="232"/>
      <c r="T8" s="233"/>
      <c r="U8" s="227"/>
      <c r="V8" s="227">
        <f>SUM(V9:V88)</f>
        <v>3.27</v>
      </c>
      <c r="W8" s="227"/>
      <c r="X8" s="227"/>
      <c r="AG8" t="s">
        <v>99</v>
      </c>
    </row>
    <row r="9" spans="1:60" outlineLevel="1" x14ac:dyDescent="0.25">
      <c r="A9" s="234">
        <v>1</v>
      </c>
      <c r="B9" s="235" t="s">
        <v>100</v>
      </c>
      <c r="C9" s="248" t="s">
        <v>101</v>
      </c>
      <c r="D9" s="236" t="s">
        <v>102</v>
      </c>
      <c r="E9" s="237">
        <v>324.25299999999999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39"/>
      <c r="S9" s="239" t="s">
        <v>103</v>
      </c>
      <c r="T9" s="240" t="s">
        <v>104</v>
      </c>
      <c r="U9" s="221">
        <v>0</v>
      </c>
      <c r="V9" s="221">
        <f>ROUND(E9*U9,2)</f>
        <v>0</v>
      </c>
      <c r="W9" s="221"/>
      <c r="X9" s="221" t="s">
        <v>105</v>
      </c>
      <c r="Y9" s="212"/>
      <c r="Z9" s="212"/>
      <c r="AA9" s="212"/>
      <c r="AB9" s="212"/>
      <c r="AC9" s="212"/>
      <c r="AD9" s="212"/>
      <c r="AE9" s="212"/>
      <c r="AF9" s="212"/>
      <c r="AG9" s="212" t="s">
        <v>106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9"/>
      <c r="B10" s="220"/>
      <c r="C10" s="249" t="s">
        <v>107</v>
      </c>
      <c r="D10" s="241"/>
      <c r="E10" s="241"/>
      <c r="F10" s="241"/>
      <c r="G10" s="24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108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19"/>
      <c r="B11" s="220"/>
      <c r="C11" s="250" t="s">
        <v>109</v>
      </c>
      <c r="D11" s="225"/>
      <c r="E11" s="226">
        <v>304.35300000000001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110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9"/>
      <c r="B12" s="220"/>
      <c r="C12" s="250" t="s">
        <v>111</v>
      </c>
      <c r="D12" s="225"/>
      <c r="E12" s="226">
        <v>19.899999999999999</v>
      </c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12"/>
      <c r="Z12" s="212"/>
      <c r="AA12" s="212"/>
      <c r="AB12" s="212"/>
      <c r="AC12" s="212"/>
      <c r="AD12" s="212"/>
      <c r="AE12" s="212"/>
      <c r="AF12" s="212"/>
      <c r="AG12" s="212" t="s">
        <v>110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9"/>
      <c r="B13" s="220"/>
      <c r="C13" s="251"/>
      <c r="D13" s="242"/>
      <c r="E13" s="242"/>
      <c r="F13" s="242"/>
      <c r="G13" s="242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112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34">
        <v>2</v>
      </c>
      <c r="B14" s="235" t="s">
        <v>100</v>
      </c>
      <c r="C14" s="248" t="s">
        <v>101</v>
      </c>
      <c r="D14" s="236" t="s">
        <v>102</v>
      </c>
      <c r="E14" s="237">
        <v>56.101999999999997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39"/>
      <c r="S14" s="239" t="s">
        <v>103</v>
      </c>
      <c r="T14" s="240" t="s">
        <v>104</v>
      </c>
      <c r="U14" s="221">
        <v>0</v>
      </c>
      <c r="V14" s="221">
        <f>ROUND(E14*U14,2)</f>
        <v>0</v>
      </c>
      <c r="W14" s="221"/>
      <c r="X14" s="221" t="s">
        <v>105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106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19"/>
      <c r="B15" s="220"/>
      <c r="C15" s="249" t="s">
        <v>113</v>
      </c>
      <c r="D15" s="241"/>
      <c r="E15" s="241"/>
      <c r="F15" s="241"/>
      <c r="G15" s="24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108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19"/>
      <c r="B16" s="220"/>
      <c r="C16" s="250" t="s">
        <v>114</v>
      </c>
      <c r="D16" s="225"/>
      <c r="E16" s="226">
        <v>28.14</v>
      </c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110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19"/>
      <c r="B17" s="220"/>
      <c r="C17" s="250" t="s">
        <v>115</v>
      </c>
      <c r="D17" s="225"/>
      <c r="E17" s="226">
        <v>0.46550000000000002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110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19"/>
      <c r="B18" s="220"/>
      <c r="C18" s="250" t="s">
        <v>116</v>
      </c>
      <c r="D18" s="225"/>
      <c r="E18" s="226">
        <v>2.4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110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19"/>
      <c r="B19" s="220"/>
      <c r="C19" s="250" t="s">
        <v>117</v>
      </c>
      <c r="D19" s="225"/>
      <c r="E19" s="226">
        <v>25.096499999999999</v>
      </c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110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19"/>
      <c r="B20" s="220"/>
      <c r="C20" s="251"/>
      <c r="D20" s="242"/>
      <c r="E20" s="242"/>
      <c r="F20" s="242"/>
      <c r="G20" s="242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112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34">
        <v>3</v>
      </c>
      <c r="B21" s="235" t="s">
        <v>118</v>
      </c>
      <c r="C21" s="248" t="s">
        <v>119</v>
      </c>
      <c r="D21" s="236" t="s">
        <v>120</v>
      </c>
      <c r="E21" s="237">
        <v>324.25299999999999</v>
      </c>
      <c r="F21" s="238"/>
      <c r="G21" s="239">
        <f>ROUND(E21*F21,2)</f>
        <v>0</v>
      </c>
      <c r="H21" s="238"/>
      <c r="I21" s="239">
        <f>ROUND(E21*H21,2)</f>
        <v>0</v>
      </c>
      <c r="J21" s="238"/>
      <c r="K21" s="239">
        <f>ROUND(E21*J21,2)</f>
        <v>0</v>
      </c>
      <c r="L21" s="239">
        <v>21</v>
      </c>
      <c r="M21" s="239">
        <f>G21*(1+L21/100)</f>
        <v>0</v>
      </c>
      <c r="N21" s="239">
        <v>0</v>
      </c>
      <c r="O21" s="239">
        <f>ROUND(E21*N21,2)</f>
        <v>0</v>
      </c>
      <c r="P21" s="239">
        <v>2.64</v>
      </c>
      <c r="Q21" s="239">
        <f>ROUND(E21*P21,2)</f>
        <v>856.03</v>
      </c>
      <c r="R21" s="239"/>
      <c r="S21" s="239" t="s">
        <v>103</v>
      </c>
      <c r="T21" s="240" t="s">
        <v>121</v>
      </c>
      <c r="U21" s="221">
        <v>0</v>
      </c>
      <c r="V21" s="221">
        <f>ROUND(E21*U21,2)</f>
        <v>0</v>
      </c>
      <c r="W21" s="221"/>
      <c r="X21" s="221" t="s">
        <v>105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106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19"/>
      <c r="B22" s="220"/>
      <c r="C22" s="249" t="s">
        <v>122</v>
      </c>
      <c r="D22" s="241"/>
      <c r="E22" s="241"/>
      <c r="F22" s="241"/>
      <c r="G22" s="24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108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43" t="str">
        <f>C22</f>
        <v>Položka zahrnuje veškerou manipulaci s vybouranou sutí a s vybouranými hmotami vč. uložení na skládku.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19"/>
      <c r="B23" s="220"/>
      <c r="C23" s="250" t="s">
        <v>109</v>
      </c>
      <c r="D23" s="225"/>
      <c r="E23" s="226">
        <v>304.35300000000001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110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19"/>
      <c r="B24" s="220"/>
      <c r="C24" s="250" t="s">
        <v>111</v>
      </c>
      <c r="D24" s="225"/>
      <c r="E24" s="226">
        <v>19.899999999999999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110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9"/>
      <c r="B25" s="220"/>
      <c r="C25" s="251"/>
      <c r="D25" s="242"/>
      <c r="E25" s="242"/>
      <c r="F25" s="242"/>
      <c r="G25" s="242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12"/>
      <c r="Z25" s="212"/>
      <c r="AA25" s="212"/>
      <c r="AB25" s="212"/>
      <c r="AC25" s="212"/>
      <c r="AD25" s="212"/>
      <c r="AE25" s="212"/>
      <c r="AF25" s="212"/>
      <c r="AG25" s="212" t="s">
        <v>112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34">
        <v>4</v>
      </c>
      <c r="B26" s="235" t="s">
        <v>123</v>
      </c>
      <c r="C26" s="248" t="s">
        <v>124</v>
      </c>
      <c r="D26" s="236" t="s">
        <v>125</v>
      </c>
      <c r="E26" s="237">
        <v>557.70000000000005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9">
        <v>0</v>
      </c>
      <c r="O26" s="239">
        <f>ROUND(E26*N26,2)</f>
        <v>0</v>
      </c>
      <c r="P26" s="239">
        <v>0.22</v>
      </c>
      <c r="Q26" s="239">
        <f>ROUND(E26*P26,2)</f>
        <v>122.69</v>
      </c>
      <c r="R26" s="239"/>
      <c r="S26" s="239" t="s">
        <v>103</v>
      </c>
      <c r="T26" s="240" t="s">
        <v>121</v>
      </c>
      <c r="U26" s="221">
        <v>0</v>
      </c>
      <c r="V26" s="221">
        <f>ROUND(E26*U26,2)</f>
        <v>0</v>
      </c>
      <c r="W26" s="221"/>
      <c r="X26" s="221" t="s">
        <v>105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106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9"/>
      <c r="B27" s="220"/>
      <c r="C27" s="249" t="s">
        <v>122</v>
      </c>
      <c r="D27" s="241"/>
      <c r="E27" s="241"/>
      <c r="F27" s="241"/>
      <c r="G27" s="24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108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43" t="str">
        <f>C27</f>
        <v>Položka zahrnuje veškerou manipulaci s vybouranou sutí a s vybouranými hmotami vč. uložení na skládku.</v>
      </c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9"/>
      <c r="B28" s="220"/>
      <c r="C28" s="252" t="s">
        <v>126</v>
      </c>
      <c r="D28" s="244"/>
      <c r="E28" s="244"/>
      <c r="F28" s="244"/>
      <c r="G28" s="244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108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9"/>
      <c r="B29" s="220"/>
      <c r="C29" s="250" t="s">
        <v>127</v>
      </c>
      <c r="D29" s="225"/>
      <c r="E29" s="226">
        <v>557.70000000000005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2"/>
      <c r="Z29" s="212"/>
      <c r="AA29" s="212"/>
      <c r="AB29" s="212"/>
      <c r="AC29" s="212"/>
      <c r="AD29" s="212"/>
      <c r="AE29" s="212"/>
      <c r="AF29" s="212"/>
      <c r="AG29" s="212" t="s">
        <v>110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9"/>
      <c r="B30" s="220"/>
      <c r="C30" s="251"/>
      <c r="D30" s="242"/>
      <c r="E30" s="242"/>
      <c r="F30" s="242"/>
      <c r="G30" s="242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112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34">
        <v>5</v>
      </c>
      <c r="B31" s="235" t="s">
        <v>128</v>
      </c>
      <c r="C31" s="248" t="s">
        <v>129</v>
      </c>
      <c r="D31" s="236" t="s">
        <v>102</v>
      </c>
      <c r="E31" s="237">
        <v>131.88630000000001</v>
      </c>
      <c r="F31" s="238"/>
      <c r="G31" s="239">
        <f>ROUND(E31*F31,2)</f>
        <v>0</v>
      </c>
      <c r="H31" s="238"/>
      <c r="I31" s="239">
        <f>ROUND(E31*H31,2)</f>
        <v>0</v>
      </c>
      <c r="J31" s="238"/>
      <c r="K31" s="239">
        <f>ROUND(E31*J31,2)</f>
        <v>0</v>
      </c>
      <c r="L31" s="239">
        <v>21</v>
      </c>
      <c r="M31" s="239">
        <f>G31*(1+L31/100)</f>
        <v>0</v>
      </c>
      <c r="N31" s="239">
        <v>0</v>
      </c>
      <c r="O31" s="239">
        <f>ROUND(E31*N31,2)</f>
        <v>0</v>
      </c>
      <c r="P31" s="239">
        <v>2.2000000000000002</v>
      </c>
      <c r="Q31" s="239">
        <f>ROUND(E31*P31,2)</f>
        <v>290.14999999999998</v>
      </c>
      <c r="R31" s="239"/>
      <c r="S31" s="239" t="s">
        <v>103</v>
      </c>
      <c r="T31" s="240" t="s">
        <v>121</v>
      </c>
      <c r="U31" s="221">
        <v>0</v>
      </c>
      <c r="V31" s="221">
        <f>ROUND(E31*U31,2)</f>
        <v>0</v>
      </c>
      <c r="W31" s="221"/>
      <c r="X31" s="221" t="s">
        <v>105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106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19"/>
      <c r="B32" s="220"/>
      <c r="C32" s="249" t="s">
        <v>122</v>
      </c>
      <c r="D32" s="241"/>
      <c r="E32" s="241"/>
      <c r="F32" s="241"/>
      <c r="G32" s="24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108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3" t="str">
        <f>C32</f>
        <v>Položka zahrnuje veškerou manipulaci s vybouranou sutí a s vybouranými hmotami vč. uložení na skládku.</v>
      </c>
      <c r="BB32" s="212"/>
      <c r="BC32" s="212"/>
      <c r="BD32" s="212"/>
      <c r="BE32" s="212"/>
      <c r="BF32" s="212"/>
      <c r="BG32" s="212"/>
      <c r="BH32" s="212"/>
    </row>
    <row r="33" spans="1:60" ht="20.399999999999999" outlineLevel="1" x14ac:dyDescent="0.25">
      <c r="A33" s="219"/>
      <c r="B33" s="220"/>
      <c r="C33" s="250" t="s">
        <v>130</v>
      </c>
      <c r="D33" s="225"/>
      <c r="E33" s="226">
        <v>131.88630000000001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2"/>
      <c r="Z33" s="212"/>
      <c r="AA33" s="212"/>
      <c r="AB33" s="212"/>
      <c r="AC33" s="212"/>
      <c r="AD33" s="212"/>
      <c r="AE33" s="212"/>
      <c r="AF33" s="212"/>
      <c r="AG33" s="212" t="s">
        <v>110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9"/>
      <c r="B34" s="220"/>
      <c r="C34" s="251"/>
      <c r="D34" s="242"/>
      <c r="E34" s="242"/>
      <c r="F34" s="242"/>
      <c r="G34" s="242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112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34">
        <v>6</v>
      </c>
      <c r="B35" s="235" t="s">
        <v>131</v>
      </c>
      <c r="C35" s="248" t="s">
        <v>132</v>
      </c>
      <c r="D35" s="236" t="s">
        <v>133</v>
      </c>
      <c r="E35" s="237">
        <v>1583.19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0</v>
      </c>
      <c r="O35" s="239">
        <f>ROUND(E35*N35,2)</f>
        <v>0</v>
      </c>
      <c r="P35" s="239">
        <v>0</v>
      </c>
      <c r="Q35" s="239">
        <f>ROUND(E35*P35,2)</f>
        <v>0</v>
      </c>
      <c r="R35" s="239"/>
      <c r="S35" s="239" t="s">
        <v>103</v>
      </c>
      <c r="T35" s="240" t="s">
        <v>121</v>
      </c>
      <c r="U35" s="221">
        <v>0</v>
      </c>
      <c r="V35" s="221">
        <f>ROUND(E35*U35,2)</f>
        <v>0</v>
      </c>
      <c r="W35" s="221"/>
      <c r="X35" s="221" t="s">
        <v>105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106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9"/>
      <c r="B36" s="220"/>
      <c r="C36" s="249" t="s">
        <v>134</v>
      </c>
      <c r="D36" s="241"/>
      <c r="E36" s="241"/>
      <c r="F36" s="241"/>
      <c r="G36" s="24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108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9"/>
      <c r="B37" s="220"/>
      <c r="C37" s="250" t="s">
        <v>135</v>
      </c>
      <c r="D37" s="225"/>
      <c r="E37" s="226">
        <v>1370.25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110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9"/>
      <c r="B38" s="220"/>
      <c r="C38" s="250" t="s">
        <v>136</v>
      </c>
      <c r="D38" s="225"/>
      <c r="E38" s="226">
        <v>208.845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110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9"/>
      <c r="B39" s="220"/>
      <c r="C39" s="250" t="s">
        <v>137</v>
      </c>
      <c r="D39" s="225"/>
      <c r="E39" s="226">
        <v>4.0949999999999998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110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9"/>
      <c r="B40" s="220"/>
      <c r="C40" s="251"/>
      <c r="D40" s="242"/>
      <c r="E40" s="242"/>
      <c r="F40" s="242"/>
      <c r="G40" s="242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2"/>
      <c r="Z40" s="212"/>
      <c r="AA40" s="212"/>
      <c r="AB40" s="212"/>
      <c r="AC40" s="212"/>
      <c r="AD40" s="212"/>
      <c r="AE40" s="212"/>
      <c r="AF40" s="212"/>
      <c r="AG40" s="212" t="s">
        <v>112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34">
        <v>7</v>
      </c>
      <c r="B41" s="235" t="s">
        <v>138</v>
      </c>
      <c r="C41" s="248" t="s">
        <v>139</v>
      </c>
      <c r="D41" s="236" t="s">
        <v>140</v>
      </c>
      <c r="E41" s="237">
        <v>156.75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0</v>
      </c>
      <c r="O41" s="239">
        <f>ROUND(E41*N41,2)</f>
        <v>0</v>
      </c>
      <c r="P41" s="239">
        <v>0</v>
      </c>
      <c r="Q41" s="239">
        <f>ROUND(E41*P41,2)</f>
        <v>0</v>
      </c>
      <c r="R41" s="239"/>
      <c r="S41" s="239" t="s">
        <v>103</v>
      </c>
      <c r="T41" s="240" t="s">
        <v>141</v>
      </c>
      <c r="U41" s="221">
        <v>0</v>
      </c>
      <c r="V41" s="221">
        <f>ROUND(E41*U41,2)</f>
        <v>0</v>
      </c>
      <c r="W41" s="221"/>
      <c r="X41" s="221" t="s">
        <v>105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106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1" outlineLevel="1" x14ac:dyDescent="0.25">
      <c r="A42" s="219"/>
      <c r="B42" s="220"/>
      <c r="C42" s="249" t="s">
        <v>142</v>
      </c>
      <c r="D42" s="241"/>
      <c r="E42" s="241"/>
      <c r="F42" s="241"/>
      <c r="G42" s="24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108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43" t="str">
        <f>C42</f>
        <v>Položka vysazování keřů zahrnuje dodávku projektem předepsaných  keřů,  hloubení jamek (min. rozměry pro keře 30/30/30cm) s event. výměnou půdy, s hnojením anorganickým hnojivem a přídavkem organického hnojiva dle PD, zálivku a pod.</v>
      </c>
      <c r="BB42" s="212"/>
      <c r="BC42" s="212"/>
      <c r="BD42" s="212"/>
      <c r="BE42" s="212"/>
      <c r="BF42" s="212"/>
      <c r="BG42" s="212"/>
      <c r="BH42" s="212"/>
    </row>
    <row r="43" spans="1:60" ht="21" outlineLevel="1" x14ac:dyDescent="0.25">
      <c r="A43" s="219"/>
      <c r="B43" s="220"/>
      <c r="C43" s="252" t="s">
        <v>143</v>
      </c>
      <c r="D43" s="244"/>
      <c r="E43" s="244"/>
      <c r="F43" s="244"/>
      <c r="G43" s="244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108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43" t="str">
        <f>C43</f>
        <v>položka zahrnuje veškerý materiál, výrobky a polotovary, včetně mimostaveništní a vnitrostaveništní dopravy (rovněž přesuny), včetně naložení a složení, případně s uložením</v>
      </c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19"/>
      <c r="B44" s="220"/>
      <c r="C44" s="250" t="s">
        <v>144</v>
      </c>
      <c r="D44" s="225"/>
      <c r="E44" s="226">
        <v>156.75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110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9"/>
      <c r="B45" s="220"/>
      <c r="C45" s="251"/>
      <c r="D45" s="242"/>
      <c r="E45" s="242"/>
      <c r="F45" s="242"/>
      <c r="G45" s="242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112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34">
        <v>8</v>
      </c>
      <c r="B46" s="235" t="s">
        <v>145</v>
      </c>
      <c r="C46" s="248" t="s">
        <v>101</v>
      </c>
      <c r="D46" s="236" t="s">
        <v>146</v>
      </c>
      <c r="E46" s="237">
        <v>142.12379999999999</v>
      </c>
      <c r="F46" s="238"/>
      <c r="G46" s="239">
        <f>ROUND(E46*F46,2)</f>
        <v>0</v>
      </c>
      <c r="H46" s="238"/>
      <c r="I46" s="239">
        <f>ROUND(E46*H46,2)</f>
        <v>0</v>
      </c>
      <c r="J46" s="238"/>
      <c r="K46" s="239">
        <f>ROUND(E46*J46,2)</f>
        <v>0</v>
      </c>
      <c r="L46" s="239">
        <v>21</v>
      </c>
      <c r="M46" s="239">
        <f>G46*(1+L46/100)</f>
        <v>0</v>
      </c>
      <c r="N46" s="239">
        <v>0</v>
      </c>
      <c r="O46" s="239">
        <f>ROUND(E46*N46,2)</f>
        <v>0</v>
      </c>
      <c r="P46" s="239">
        <v>0</v>
      </c>
      <c r="Q46" s="239">
        <f>ROUND(E46*P46,2)</f>
        <v>0</v>
      </c>
      <c r="R46" s="239"/>
      <c r="S46" s="239" t="s">
        <v>103</v>
      </c>
      <c r="T46" s="240" t="s">
        <v>104</v>
      </c>
      <c r="U46" s="221">
        <v>0</v>
      </c>
      <c r="V46" s="221">
        <f>ROUND(E46*U46,2)</f>
        <v>0</v>
      </c>
      <c r="W46" s="221"/>
      <c r="X46" s="221" t="s">
        <v>105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106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9"/>
      <c r="B47" s="220"/>
      <c r="C47" s="249" t="s">
        <v>113</v>
      </c>
      <c r="D47" s="241"/>
      <c r="E47" s="241"/>
      <c r="F47" s="241"/>
      <c r="G47" s="24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2"/>
      <c r="Z47" s="212"/>
      <c r="AA47" s="212"/>
      <c r="AB47" s="212"/>
      <c r="AC47" s="212"/>
      <c r="AD47" s="212"/>
      <c r="AE47" s="212"/>
      <c r="AF47" s="212"/>
      <c r="AG47" s="212" t="s">
        <v>108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399999999999999" outlineLevel="1" x14ac:dyDescent="0.25">
      <c r="A48" s="219"/>
      <c r="B48" s="220"/>
      <c r="C48" s="250" t="s">
        <v>130</v>
      </c>
      <c r="D48" s="225"/>
      <c r="E48" s="226">
        <v>131.88630000000001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110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9"/>
      <c r="B49" s="220"/>
      <c r="C49" s="250" t="s">
        <v>147</v>
      </c>
      <c r="D49" s="225"/>
      <c r="E49" s="226">
        <v>10.237500000000001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110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9"/>
      <c r="B50" s="220"/>
      <c r="C50" s="251"/>
      <c r="D50" s="242"/>
      <c r="E50" s="242"/>
      <c r="F50" s="242"/>
      <c r="G50" s="242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112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34">
        <v>9</v>
      </c>
      <c r="B51" s="235" t="s">
        <v>148</v>
      </c>
      <c r="C51" s="248" t="s">
        <v>149</v>
      </c>
      <c r="D51" s="236" t="s">
        <v>133</v>
      </c>
      <c r="E51" s="237">
        <v>313.5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0</v>
      </c>
      <c r="O51" s="239">
        <f>ROUND(E51*N51,2)</f>
        <v>0</v>
      </c>
      <c r="P51" s="239">
        <v>0</v>
      </c>
      <c r="Q51" s="239">
        <f>ROUND(E51*P51,2)</f>
        <v>0</v>
      </c>
      <c r="R51" s="239"/>
      <c r="S51" s="239" t="s">
        <v>103</v>
      </c>
      <c r="T51" s="240" t="s">
        <v>121</v>
      </c>
      <c r="U51" s="221">
        <v>0</v>
      </c>
      <c r="V51" s="221">
        <f>ROUND(E51*U51,2)</f>
        <v>0</v>
      </c>
      <c r="W51" s="221"/>
      <c r="X51" s="221" t="s">
        <v>105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106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9"/>
      <c r="B52" s="220"/>
      <c r="C52" s="249" t="s">
        <v>150</v>
      </c>
      <c r="D52" s="241"/>
      <c r="E52" s="241"/>
      <c r="F52" s="241"/>
      <c r="G52" s="24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108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43" t="str">
        <f>C52</f>
        <v>odstranění travin, křovin a stromů do průměru 100 mm (odbroušením bez trhání - kořenový systém ponechat)</v>
      </c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9"/>
      <c r="B53" s="220"/>
      <c r="C53" s="252" t="s">
        <v>151</v>
      </c>
      <c r="D53" s="244"/>
      <c r="E53" s="244"/>
      <c r="F53" s="244"/>
      <c r="G53" s="244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108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9"/>
      <c r="B54" s="220"/>
      <c r="C54" s="252" t="s">
        <v>152</v>
      </c>
      <c r="D54" s="244"/>
      <c r="E54" s="244"/>
      <c r="F54" s="244"/>
      <c r="G54" s="244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108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19"/>
      <c r="B55" s="220"/>
      <c r="C55" s="250" t="s">
        <v>153</v>
      </c>
      <c r="D55" s="225"/>
      <c r="E55" s="226">
        <v>313.5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110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19"/>
      <c r="B56" s="220"/>
      <c r="C56" s="251"/>
      <c r="D56" s="242"/>
      <c r="E56" s="242"/>
      <c r="F56" s="242"/>
      <c r="G56" s="242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112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34">
        <v>10</v>
      </c>
      <c r="B57" s="235" t="s">
        <v>154</v>
      </c>
      <c r="C57" s="248" t="s">
        <v>155</v>
      </c>
      <c r="D57" s="236" t="s">
        <v>102</v>
      </c>
      <c r="E57" s="237">
        <v>10.237500000000001</v>
      </c>
      <c r="F57" s="238"/>
      <c r="G57" s="239">
        <f>ROUND(E57*F57,2)</f>
        <v>0</v>
      </c>
      <c r="H57" s="238"/>
      <c r="I57" s="239">
        <f>ROUND(E57*H57,2)</f>
        <v>0</v>
      </c>
      <c r="J57" s="238"/>
      <c r="K57" s="239">
        <f>ROUND(E57*J57,2)</f>
        <v>0</v>
      </c>
      <c r="L57" s="239">
        <v>21</v>
      </c>
      <c r="M57" s="239">
        <f>G57*(1+L57/100)</f>
        <v>0</v>
      </c>
      <c r="N57" s="239">
        <v>0</v>
      </c>
      <c r="O57" s="239">
        <f>ROUND(E57*N57,2)</f>
        <v>0</v>
      </c>
      <c r="P57" s="239">
        <v>2.2000000000000002</v>
      </c>
      <c r="Q57" s="239">
        <f>ROUND(E57*P57,2)</f>
        <v>22.52</v>
      </c>
      <c r="R57" s="239"/>
      <c r="S57" s="239" t="s">
        <v>103</v>
      </c>
      <c r="T57" s="240" t="s">
        <v>121</v>
      </c>
      <c r="U57" s="221">
        <v>0</v>
      </c>
      <c r="V57" s="221">
        <f>ROUND(E57*U57,2)</f>
        <v>0</v>
      </c>
      <c r="W57" s="221"/>
      <c r="X57" s="221" t="s">
        <v>105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106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9"/>
      <c r="B58" s="220"/>
      <c r="C58" s="249" t="s">
        <v>122</v>
      </c>
      <c r="D58" s="241"/>
      <c r="E58" s="241"/>
      <c r="F58" s="241"/>
      <c r="G58" s="24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108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43" t="str">
        <f>C58</f>
        <v>Položka zahrnuje veškerou manipulaci s vybouranou sutí a s vybouranými hmotami vč. uložení na skládku.</v>
      </c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19"/>
      <c r="B59" s="220"/>
      <c r="C59" s="250" t="s">
        <v>147</v>
      </c>
      <c r="D59" s="225"/>
      <c r="E59" s="226">
        <v>10.237500000000001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110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19"/>
      <c r="B60" s="220"/>
      <c r="C60" s="251"/>
      <c r="D60" s="242"/>
      <c r="E60" s="242"/>
      <c r="F60" s="242"/>
      <c r="G60" s="242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112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34">
        <v>11</v>
      </c>
      <c r="B61" s="235" t="s">
        <v>156</v>
      </c>
      <c r="C61" s="248" t="s">
        <v>157</v>
      </c>
      <c r="D61" s="236" t="s">
        <v>102</v>
      </c>
      <c r="E61" s="237">
        <v>28.605499999999999</v>
      </c>
      <c r="F61" s="238"/>
      <c r="G61" s="239">
        <f>ROUND(E61*F61,2)</f>
        <v>0</v>
      </c>
      <c r="H61" s="238"/>
      <c r="I61" s="239">
        <f>ROUND(E61*H61,2)</f>
        <v>0</v>
      </c>
      <c r="J61" s="238"/>
      <c r="K61" s="239">
        <f>ROUND(E61*J61,2)</f>
        <v>0</v>
      </c>
      <c r="L61" s="239">
        <v>21</v>
      </c>
      <c r="M61" s="239">
        <f>G61*(1+L61/100)</f>
        <v>0</v>
      </c>
      <c r="N61" s="239">
        <v>0</v>
      </c>
      <c r="O61" s="239">
        <f>ROUND(E61*N61,2)</f>
        <v>0</v>
      </c>
      <c r="P61" s="239">
        <v>3.6</v>
      </c>
      <c r="Q61" s="239">
        <f>ROUND(E61*P61,2)</f>
        <v>102.98</v>
      </c>
      <c r="R61" s="239"/>
      <c r="S61" s="239" t="s">
        <v>103</v>
      </c>
      <c r="T61" s="240" t="s">
        <v>121</v>
      </c>
      <c r="U61" s="221">
        <v>0</v>
      </c>
      <c r="V61" s="221">
        <f>ROUND(E61*U61,2)</f>
        <v>0</v>
      </c>
      <c r="W61" s="221"/>
      <c r="X61" s="221" t="s">
        <v>105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106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19"/>
      <c r="B62" s="220"/>
      <c r="C62" s="249" t="s">
        <v>122</v>
      </c>
      <c r="D62" s="241"/>
      <c r="E62" s="241"/>
      <c r="F62" s="241"/>
      <c r="G62" s="24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108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43" t="str">
        <f>C62</f>
        <v>Položka zahrnuje veškerou manipulaci s vybouranou sutí a s vybouranými hmotami vč. uložení na skládku.</v>
      </c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9"/>
      <c r="B63" s="220"/>
      <c r="C63" s="250" t="s">
        <v>114</v>
      </c>
      <c r="D63" s="225"/>
      <c r="E63" s="226">
        <v>28.14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110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9"/>
      <c r="B64" s="220"/>
      <c r="C64" s="250" t="s">
        <v>115</v>
      </c>
      <c r="D64" s="225"/>
      <c r="E64" s="226">
        <v>0.46550000000000002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110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19"/>
      <c r="B65" s="220"/>
      <c r="C65" s="251"/>
      <c r="D65" s="242"/>
      <c r="E65" s="242"/>
      <c r="F65" s="242"/>
      <c r="G65" s="242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112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34">
        <v>12</v>
      </c>
      <c r="B66" s="235" t="s">
        <v>158</v>
      </c>
      <c r="C66" s="248" t="s">
        <v>159</v>
      </c>
      <c r="D66" s="236" t="s">
        <v>133</v>
      </c>
      <c r="E66" s="237">
        <v>342</v>
      </c>
      <c r="F66" s="238"/>
      <c r="G66" s="239">
        <f>ROUND(E66*F66,2)</f>
        <v>0</v>
      </c>
      <c r="H66" s="238"/>
      <c r="I66" s="239">
        <f>ROUND(E66*H66,2)</f>
        <v>0</v>
      </c>
      <c r="J66" s="238"/>
      <c r="K66" s="239">
        <f>ROUND(E66*J66,2)</f>
        <v>0</v>
      </c>
      <c r="L66" s="239">
        <v>21</v>
      </c>
      <c r="M66" s="239">
        <f>G66*(1+L66/100)</f>
        <v>0</v>
      </c>
      <c r="N66" s="239">
        <v>0</v>
      </c>
      <c r="O66" s="239">
        <f>ROUND(E66*N66,2)</f>
        <v>0</v>
      </c>
      <c r="P66" s="239">
        <v>0.378</v>
      </c>
      <c r="Q66" s="239">
        <f>ROUND(E66*P66,2)</f>
        <v>129.28</v>
      </c>
      <c r="R66" s="239"/>
      <c r="S66" s="239" t="s">
        <v>103</v>
      </c>
      <c r="T66" s="240" t="s">
        <v>121</v>
      </c>
      <c r="U66" s="221">
        <v>0</v>
      </c>
      <c r="V66" s="221">
        <f>ROUND(E66*U66,2)</f>
        <v>0</v>
      </c>
      <c r="W66" s="221"/>
      <c r="X66" s="221" t="s">
        <v>105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106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19"/>
      <c r="B67" s="220"/>
      <c r="C67" s="249" t="s">
        <v>379</v>
      </c>
      <c r="D67" s="241"/>
      <c r="E67" s="241"/>
      <c r="F67" s="241"/>
      <c r="G67" s="24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2"/>
      <c r="Z67" s="212"/>
      <c r="AA67" s="212"/>
      <c r="AB67" s="212"/>
      <c r="AC67" s="212"/>
      <c r="AD67" s="212"/>
      <c r="AE67" s="212"/>
      <c r="AF67" s="212"/>
      <c r="AG67" s="212" t="s">
        <v>108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9"/>
      <c r="B68" s="220"/>
      <c r="C68" s="252" t="s">
        <v>160</v>
      </c>
      <c r="D68" s="244"/>
      <c r="E68" s="244"/>
      <c r="F68" s="244"/>
      <c r="G68" s="244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108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9"/>
      <c r="B69" s="220"/>
      <c r="C69" s="250" t="s">
        <v>161</v>
      </c>
      <c r="D69" s="225"/>
      <c r="E69" s="226">
        <v>342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110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9"/>
      <c r="B70" s="220"/>
      <c r="C70" s="251"/>
      <c r="D70" s="242"/>
      <c r="E70" s="242"/>
      <c r="F70" s="242"/>
      <c r="G70" s="242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2"/>
      <c r="Z70" s="212"/>
      <c r="AA70" s="212"/>
      <c r="AB70" s="212"/>
      <c r="AC70" s="212"/>
      <c r="AD70" s="212"/>
      <c r="AE70" s="212"/>
      <c r="AF70" s="212"/>
      <c r="AG70" s="212" t="s">
        <v>112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34">
        <v>13</v>
      </c>
      <c r="B71" s="235" t="s">
        <v>162</v>
      </c>
      <c r="C71" s="248" t="s">
        <v>163</v>
      </c>
      <c r="D71" s="236" t="s">
        <v>102</v>
      </c>
      <c r="E71" s="237">
        <v>35.450000000000003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9">
        <v>1.92</v>
      </c>
      <c r="O71" s="239">
        <f>ROUND(E71*N71,2)</f>
        <v>68.06</v>
      </c>
      <c r="P71" s="239">
        <v>0</v>
      </c>
      <c r="Q71" s="239">
        <f>ROUND(E71*P71,2)</f>
        <v>0</v>
      </c>
      <c r="R71" s="239"/>
      <c r="S71" s="239" t="s">
        <v>103</v>
      </c>
      <c r="T71" s="240" t="s">
        <v>121</v>
      </c>
      <c r="U71" s="221">
        <v>9.2160000000000006E-2</v>
      </c>
      <c r="V71" s="221">
        <f>ROUND(E71*U71,2)</f>
        <v>3.27</v>
      </c>
      <c r="W71" s="221"/>
      <c r="X71" s="221" t="s">
        <v>105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106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9"/>
      <c r="B72" s="220"/>
      <c r="C72" s="249" t="s">
        <v>164</v>
      </c>
      <c r="D72" s="241"/>
      <c r="E72" s="241"/>
      <c r="F72" s="241"/>
      <c r="G72" s="24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108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9"/>
      <c r="B73" s="220"/>
      <c r="C73" s="252" t="s">
        <v>165</v>
      </c>
      <c r="D73" s="244"/>
      <c r="E73" s="244"/>
      <c r="F73" s="244"/>
      <c r="G73" s="244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108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19"/>
      <c r="B74" s="220"/>
      <c r="C74" s="252" t="s">
        <v>166</v>
      </c>
      <c r="D74" s="244"/>
      <c r="E74" s="244"/>
      <c r="F74" s="244"/>
      <c r="G74" s="244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108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43" t="str">
        <f>C74</f>
        <v>- úprava  ukládaného  materiálu  vlhčením,  tříděním,  promícháním  nebo  vysoušením,  příp. jiné úpravy za účelem zlepšení jeho  mech. vlastností</v>
      </c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19"/>
      <c r="B75" s="220"/>
      <c r="C75" s="252" t="s">
        <v>380</v>
      </c>
      <c r="D75" s="244"/>
      <c r="E75" s="244"/>
      <c r="F75" s="244"/>
      <c r="G75" s="244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108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9"/>
      <c r="B76" s="220"/>
      <c r="C76" s="252" t="s">
        <v>167</v>
      </c>
      <c r="D76" s="244"/>
      <c r="E76" s="244"/>
      <c r="F76" s="244"/>
      <c r="G76" s="244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108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9"/>
      <c r="B77" s="220"/>
      <c r="C77" s="252" t="s">
        <v>168</v>
      </c>
      <c r="D77" s="244"/>
      <c r="E77" s="244"/>
      <c r="F77" s="244"/>
      <c r="G77" s="244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108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9"/>
      <c r="B78" s="220"/>
      <c r="C78" s="252" t="s">
        <v>169</v>
      </c>
      <c r="D78" s="244"/>
      <c r="E78" s="244"/>
      <c r="F78" s="244"/>
      <c r="G78" s="244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108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9"/>
      <c r="B79" s="220"/>
      <c r="C79" s="252" t="s">
        <v>170</v>
      </c>
      <c r="D79" s="244"/>
      <c r="E79" s="244"/>
      <c r="F79" s="244"/>
      <c r="G79" s="244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2"/>
      <c r="Z79" s="212"/>
      <c r="AA79" s="212"/>
      <c r="AB79" s="212"/>
      <c r="AC79" s="212"/>
      <c r="AD79" s="212"/>
      <c r="AE79" s="212"/>
      <c r="AF79" s="212"/>
      <c r="AG79" s="212" t="s">
        <v>108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9"/>
      <c r="B80" s="220"/>
      <c r="C80" s="252" t="s">
        <v>171</v>
      </c>
      <c r="D80" s="244"/>
      <c r="E80" s="244"/>
      <c r="F80" s="244"/>
      <c r="G80" s="244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108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9"/>
      <c r="B81" s="220"/>
      <c r="C81" s="252" t="s">
        <v>172</v>
      </c>
      <c r="D81" s="244"/>
      <c r="E81" s="244"/>
      <c r="F81" s="244"/>
      <c r="G81" s="244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108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9"/>
      <c r="B82" s="220"/>
      <c r="C82" s="252" t="s">
        <v>173</v>
      </c>
      <c r="D82" s="244"/>
      <c r="E82" s="244"/>
      <c r="F82" s="244"/>
      <c r="G82" s="244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2"/>
      <c r="Z82" s="212"/>
      <c r="AA82" s="212"/>
      <c r="AB82" s="212"/>
      <c r="AC82" s="212"/>
      <c r="AD82" s="212"/>
      <c r="AE82" s="212"/>
      <c r="AF82" s="212"/>
      <c r="AG82" s="212" t="s">
        <v>108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9"/>
      <c r="B83" s="220"/>
      <c r="C83" s="252" t="s">
        <v>174</v>
      </c>
      <c r="D83" s="244"/>
      <c r="E83" s="244"/>
      <c r="F83" s="244"/>
      <c r="G83" s="244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108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9"/>
      <c r="B84" s="220"/>
      <c r="C84" s="252" t="s">
        <v>175</v>
      </c>
      <c r="D84" s="244"/>
      <c r="E84" s="244"/>
      <c r="F84" s="244"/>
      <c r="G84" s="244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108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9"/>
      <c r="B85" s="220"/>
      <c r="C85" s="252" t="s">
        <v>176</v>
      </c>
      <c r="D85" s="244"/>
      <c r="E85" s="244"/>
      <c r="F85" s="244"/>
      <c r="G85" s="244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108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1" outlineLevel="1" x14ac:dyDescent="0.25">
      <c r="A86" s="219"/>
      <c r="B86" s="220"/>
      <c r="C86" s="252" t="s">
        <v>177</v>
      </c>
      <c r="D86" s="244"/>
      <c r="E86" s="244"/>
      <c r="F86" s="244"/>
      <c r="G86" s="244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108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43" t="str">
        <f>C86</f>
        <v>- veškeré  pomocné konstrukce umožňující provedení  zemní konstrukce  (příjezdy,  sjezdy,  nájezdy, lešení, podpěrné konstrukce, přemostění, zpevněné plochy, zakrytí a pod.)</v>
      </c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9"/>
      <c r="B87" s="220"/>
      <c r="C87" s="250" t="s">
        <v>178</v>
      </c>
      <c r="D87" s="225"/>
      <c r="E87" s="226">
        <v>35.450000000000003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110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9"/>
      <c r="B88" s="220"/>
      <c r="C88" s="251"/>
      <c r="D88" s="242"/>
      <c r="E88" s="242"/>
      <c r="F88" s="242"/>
      <c r="G88" s="242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112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5">
      <c r="A89" s="228" t="s">
        <v>98</v>
      </c>
      <c r="B89" s="229" t="s">
        <v>60</v>
      </c>
      <c r="C89" s="247" t="s">
        <v>61</v>
      </c>
      <c r="D89" s="230"/>
      <c r="E89" s="231"/>
      <c r="F89" s="232"/>
      <c r="G89" s="232">
        <f>SUMIF(AG90:AG117,"&lt;&gt;NOR",G90:G117)</f>
        <v>0</v>
      </c>
      <c r="H89" s="232"/>
      <c r="I89" s="232">
        <f>SUM(I90:I117)</f>
        <v>0</v>
      </c>
      <c r="J89" s="232"/>
      <c r="K89" s="232">
        <f>SUM(K90:K117)</f>
        <v>0</v>
      </c>
      <c r="L89" s="232"/>
      <c r="M89" s="232">
        <f>SUM(M90:M117)</f>
        <v>0</v>
      </c>
      <c r="N89" s="232"/>
      <c r="O89" s="232">
        <f>SUM(O90:O117)</f>
        <v>0</v>
      </c>
      <c r="P89" s="232"/>
      <c r="Q89" s="232">
        <f>SUM(Q90:Q117)</f>
        <v>0</v>
      </c>
      <c r="R89" s="232"/>
      <c r="S89" s="232"/>
      <c r="T89" s="233"/>
      <c r="U89" s="227"/>
      <c r="V89" s="227">
        <f>SUM(V90:V117)</f>
        <v>0</v>
      </c>
      <c r="W89" s="227"/>
      <c r="X89" s="227"/>
      <c r="AG89" t="s">
        <v>99</v>
      </c>
    </row>
    <row r="90" spans="1:60" outlineLevel="1" x14ac:dyDescent="0.25">
      <c r="A90" s="234">
        <v>14</v>
      </c>
      <c r="B90" s="235" t="s">
        <v>179</v>
      </c>
      <c r="C90" s="248" t="s">
        <v>180</v>
      </c>
      <c r="D90" s="236" t="s">
        <v>181</v>
      </c>
      <c r="E90" s="237">
        <v>35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9">
        <v>0</v>
      </c>
      <c r="O90" s="239">
        <f>ROUND(E90*N90,2)</f>
        <v>0</v>
      </c>
      <c r="P90" s="239">
        <v>0</v>
      </c>
      <c r="Q90" s="239">
        <f>ROUND(E90*P90,2)</f>
        <v>0</v>
      </c>
      <c r="R90" s="239"/>
      <c r="S90" s="239" t="s">
        <v>103</v>
      </c>
      <c r="T90" s="240" t="s">
        <v>104</v>
      </c>
      <c r="U90" s="221">
        <v>0</v>
      </c>
      <c r="V90" s="221">
        <f>ROUND(E90*U90,2)</f>
        <v>0</v>
      </c>
      <c r="W90" s="221"/>
      <c r="X90" s="221" t="s">
        <v>105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106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9"/>
      <c r="B91" s="220"/>
      <c r="C91" s="249" t="s">
        <v>182</v>
      </c>
      <c r="D91" s="241"/>
      <c r="E91" s="241"/>
      <c r="F91" s="241"/>
      <c r="G91" s="24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108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1" outlineLevel="1" x14ac:dyDescent="0.25">
      <c r="A92" s="219"/>
      <c r="B92" s="220"/>
      <c r="C92" s="252" t="s">
        <v>183</v>
      </c>
      <c r="D92" s="244"/>
      <c r="E92" s="244"/>
      <c r="F92" s="244"/>
      <c r="G92" s="244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108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43" t="str">
        <f>C92</f>
        <v>- dodání  materiálu  v požadované kvalitě a výroba konstrukce i dílenská (včetně  pomůcek,  přípravků a prostředků pro výrobu) bez ohledu na náročnost a její hmotnost, dílenská montáž,</v>
      </c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9"/>
      <c r="B93" s="220"/>
      <c r="C93" s="252" t="s">
        <v>184</v>
      </c>
      <c r="D93" s="244"/>
      <c r="E93" s="244"/>
      <c r="F93" s="244"/>
      <c r="G93" s="244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108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9"/>
      <c r="B94" s="220"/>
      <c r="C94" s="252" t="s">
        <v>185</v>
      </c>
      <c r="D94" s="244"/>
      <c r="E94" s="244"/>
      <c r="F94" s="244"/>
      <c r="G94" s="244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108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43" t="str">
        <f>C94</f>
        <v>- zřízení  montážních  a  dilatačních  spojů,  spar, včetně potřebných úprav, vložek, opracování, očištění a ošetření,</v>
      </c>
      <c r="BB94" s="212"/>
      <c r="BC94" s="212"/>
      <c r="BD94" s="212"/>
      <c r="BE94" s="212"/>
      <c r="BF94" s="212"/>
      <c r="BG94" s="212"/>
      <c r="BH94" s="212"/>
    </row>
    <row r="95" spans="1:60" ht="21" outlineLevel="1" x14ac:dyDescent="0.25">
      <c r="A95" s="219"/>
      <c r="B95" s="220"/>
      <c r="C95" s="252" t="s">
        <v>186</v>
      </c>
      <c r="D95" s="244"/>
      <c r="E95" s="244"/>
      <c r="F95" s="244"/>
      <c r="G95" s="244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108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43" t="str">
        <f>C95</f>
        <v>- podpěr. konstr. a lešení všech druhů pro montáž konstrukcí i doplňkových, včetně požadovaných otvorů, ochranných a bezpečnostních opatření a základů pro tyto konstrukce a lešení,</v>
      </c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9"/>
      <c r="B96" s="220"/>
      <c r="C96" s="252" t="s">
        <v>187</v>
      </c>
      <c r="D96" s="244"/>
      <c r="E96" s="244"/>
      <c r="F96" s="244"/>
      <c r="G96" s="244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108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43" t="str">
        <f>C96</f>
        <v>- jakákoliv doprava a manipulace dílců  a  montážních  sestav,  včetně  dopravy konstrukce z výrobny na stavbu,</v>
      </c>
      <c r="BB96" s="212"/>
      <c r="BC96" s="212"/>
      <c r="BD96" s="212"/>
      <c r="BE96" s="212"/>
      <c r="BF96" s="212"/>
      <c r="BG96" s="212"/>
      <c r="BH96" s="212"/>
    </row>
    <row r="97" spans="1:60" ht="21" outlineLevel="1" x14ac:dyDescent="0.25">
      <c r="A97" s="219"/>
      <c r="B97" s="220"/>
      <c r="C97" s="252" t="s">
        <v>188</v>
      </c>
      <c r="D97" s="244"/>
      <c r="E97" s="244"/>
      <c r="F97" s="244"/>
      <c r="G97" s="244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108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43" t="str">
        <f>C97</f>
        <v>- montáž konstrukce na staveništi, včetně montážních prostředků a pomůcek a zednických výpomocí,                              - montážní dokumentace včetně technologického předpisu montáže,</v>
      </c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9"/>
      <c r="B98" s="220"/>
      <c r="C98" s="252" t="s">
        <v>189</v>
      </c>
      <c r="D98" s="244"/>
      <c r="E98" s="244"/>
      <c r="F98" s="244"/>
      <c r="G98" s="244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108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9"/>
      <c r="B99" s="220"/>
      <c r="C99" s="252" t="s">
        <v>190</v>
      </c>
      <c r="D99" s="244"/>
      <c r="E99" s="244"/>
      <c r="F99" s="244"/>
      <c r="G99" s="244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108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9"/>
      <c r="B100" s="220"/>
      <c r="C100" s="252" t="s">
        <v>191</v>
      </c>
      <c r="D100" s="244"/>
      <c r="E100" s="244"/>
      <c r="F100" s="244"/>
      <c r="G100" s="244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108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19"/>
      <c r="B101" s="220"/>
      <c r="C101" s="252" t="s">
        <v>192</v>
      </c>
      <c r="D101" s="244"/>
      <c r="E101" s="244"/>
      <c r="F101" s="244"/>
      <c r="G101" s="244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108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9"/>
      <c r="B102" s="220"/>
      <c r="C102" s="252" t="s">
        <v>193</v>
      </c>
      <c r="D102" s="244"/>
      <c r="E102" s="244"/>
      <c r="F102" s="244"/>
      <c r="G102" s="244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108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9"/>
      <c r="B103" s="220"/>
      <c r="C103" s="252" t="s">
        <v>194</v>
      </c>
      <c r="D103" s="244"/>
      <c r="E103" s="244"/>
      <c r="F103" s="244"/>
      <c r="G103" s="244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108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9"/>
      <c r="B104" s="220"/>
      <c r="C104" s="252" t="s">
        <v>195</v>
      </c>
      <c r="D104" s="244"/>
      <c r="E104" s="244"/>
      <c r="F104" s="244"/>
      <c r="G104" s="244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108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43" t="str">
        <f>C104</f>
        <v>- zřízení kotevních otvorů nebo jam, nejsou-li částí jiné konstrukce, jejich úpravy, očištění a ošetření,</v>
      </c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9"/>
      <c r="B105" s="220"/>
      <c r="C105" s="252" t="s">
        <v>196</v>
      </c>
      <c r="D105" s="244"/>
      <c r="E105" s="244"/>
      <c r="F105" s="244"/>
      <c r="G105" s="244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108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9"/>
      <c r="B106" s="220"/>
      <c r="C106" s="252" t="s">
        <v>197</v>
      </c>
      <c r="D106" s="244"/>
      <c r="E106" s="244"/>
      <c r="F106" s="244"/>
      <c r="G106" s="244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108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43" t="str">
        <f>C106</f>
        <v>- výplň kotevních otvorů  (příp.  podlití  patních  desek)  maltou,  betonem  nebo  jinou speciální hmotou, vyplnění jam zeminou,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9"/>
      <c r="B107" s="220"/>
      <c r="C107" s="252" t="s">
        <v>198</v>
      </c>
      <c r="D107" s="244"/>
      <c r="E107" s="244"/>
      <c r="F107" s="244"/>
      <c r="G107" s="244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108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9"/>
      <c r="B108" s="220"/>
      <c r="C108" s="252" t="s">
        <v>199</v>
      </c>
      <c r="D108" s="244"/>
      <c r="E108" s="244"/>
      <c r="F108" s="244"/>
      <c r="G108" s="244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108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19"/>
      <c r="B109" s="220"/>
      <c r="C109" s="252" t="s">
        <v>200</v>
      </c>
      <c r="D109" s="244"/>
      <c r="E109" s="244"/>
      <c r="F109" s="244"/>
      <c r="G109" s="244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108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9"/>
      <c r="B110" s="220"/>
      <c r="C110" s="252" t="s">
        <v>201</v>
      </c>
      <c r="D110" s="244"/>
      <c r="E110" s="244"/>
      <c r="F110" s="244"/>
      <c r="G110" s="244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108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5">
      <c r="A111" s="219"/>
      <c r="B111" s="220"/>
      <c r="C111" s="252" t="s">
        <v>202</v>
      </c>
      <c r="D111" s="244"/>
      <c r="E111" s="244"/>
      <c r="F111" s="244"/>
      <c r="G111" s="244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108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9"/>
      <c r="B112" s="220"/>
      <c r="C112" s="252" t="s">
        <v>203</v>
      </c>
      <c r="D112" s="244"/>
      <c r="E112" s="244"/>
      <c r="F112" s="244"/>
      <c r="G112" s="244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108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9"/>
      <c r="B113" s="220"/>
      <c r="C113" s="252" t="s">
        <v>204</v>
      </c>
      <c r="D113" s="244"/>
      <c r="E113" s="244"/>
      <c r="F113" s="244"/>
      <c r="G113" s="244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108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9"/>
      <c r="B114" s="220"/>
      <c r="C114" s="252" t="s">
        <v>205</v>
      </c>
      <c r="D114" s="244"/>
      <c r="E114" s="244"/>
      <c r="F114" s="244"/>
      <c r="G114" s="244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108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9"/>
      <c r="B115" s="220"/>
      <c r="C115" s="252" t="s">
        <v>206</v>
      </c>
      <c r="D115" s="244"/>
      <c r="E115" s="244"/>
      <c r="F115" s="244"/>
      <c r="G115" s="244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108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9"/>
      <c r="B116" s="220"/>
      <c r="C116" s="250" t="s">
        <v>207</v>
      </c>
      <c r="D116" s="225"/>
      <c r="E116" s="226">
        <v>35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110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9"/>
      <c r="B117" s="220"/>
      <c r="C117" s="251"/>
      <c r="D117" s="242"/>
      <c r="E117" s="242"/>
      <c r="F117" s="242"/>
      <c r="G117" s="242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112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x14ac:dyDescent="0.25">
      <c r="A118" s="228" t="s">
        <v>98</v>
      </c>
      <c r="B118" s="229" t="s">
        <v>62</v>
      </c>
      <c r="C118" s="247" t="s">
        <v>63</v>
      </c>
      <c r="D118" s="230"/>
      <c r="E118" s="231"/>
      <c r="F118" s="232"/>
      <c r="G118" s="232">
        <f>SUMIF(AG119:AG163,"&lt;&gt;NOR",G119:G163)</f>
        <v>0</v>
      </c>
      <c r="H118" s="232"/>
      <c r="I118" s="232">
        <f>SUM(I119:I163)</f>
        <v>0</v>
      </c>
      <c r="J118" s="232"/>
      <c r="K118" s="232">
        <f>SUM(K119:K163)</f>
        <v>0</v>
      </c>
      <c r="L118" s="232"/>
      <c r="M118" s="232">
        <f>SUM(M119:M163)</f>
        <v>0</v>
      </c>
      <c r="N118" s="232"/>
      <c r="O118" s="232">
        <f>SUM(O119:O163)</f>
        <v>44.660000000000004</v>
      </c>
      <c r="P118" s="232"/>
      <c r="Q118" s="232">
        <f>SUM(Q119:Q163)</f>
        <v>0</v>
      </c>
      <c r="R118" s="232"/>
      <c r="S118" s="232"/>
      <c r="T118" s="233"/>
      <c r="U118" s="227"/>
      <c r="V118" s="227">
        <f>SUM(V119:V163)</f>
        <v>0</v>
      </c>
      <c r="W118" s="227"/>
      <c r="X118" s="227"/>
      <c r="AG118" t="s">
        <v>99</v>
      </c>
    </row>
    <row r="119" spans="1:60" outlineLevel="1" x14ac:dyDescent="0.25">
      <c r="A119" s="234">
        <v>15</v>
      </c>
      <c r="B119" s="235" t="s">
        <v>208</v>
      </c>
      <c r="C119" s="248" t="s">
        <v>209</v>
      </c>
      <c r="D119" s="236" t="s">
        <v>102</v>
      </c>
      <c r="E119" s="237">
        <v>16.4375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9">
        <v>2.60608</v>
      </c>
      <c r="O119" s="239">
        <f>ROUND(E119*N119,2)</f>
        <v>42.84</v>
      </c>
      <c r="P119" s="239">
        <v>0</v>
      </c>
      <c r="Q119" s="239">
        <f>ROUND(E119*P119,2)</f>
        <v>0</v>
      </c>
      <c r="R119" s="239"/>
      <c r="S119" s="239" t="s">
        <v>103</v>
      </c>
      <c r="T119" s="240" t="s">
        <v>121</v>
      </c>
      <c r="U119" s="221">
        <v>0</v>
      </c>
      <c r="V119" s="221">
        <f>ROUND(E119*U119,2)</f>
        <v>0</v>
      </c>
      <c r="W119" s="221"/>
      <c r="X119" s="221" t="s">
        <v>105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106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1" outlineLevel="1" x14ac:dyDescent="0.25">
      <c r="A120" s="219"/>
      <c r="B120" s="220"/>
      <c r="C120" s="249" t="s">
        <v>210</v>
      </c>
      <c r="D120" s="241"/>
      <c r="E120" s="241"/>
      <c r="F120" s="241"/>
      <c r="G120" s="24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108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43" t="str">
        <f>C120</f>
        <v>- dodání  čerstvého  betonu  (betonové  směsi)  požadované  kvality,  jeho  uložení  do požadovaného tvaru při jakékoliv hustotě výztuže, konzistenci čerstvého betonu a způsobu hutnění, ošetření a ochranu betonu,</v>
      </c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19"/>
      <c r="B121" s="220"/>
      <c r="C121" s="252" t="s">
        <v>211</v>
      </c>
      <c r="D121" s="244"/>
      <c r="E121" s="244"/>
      <c r="F121" s="244"/>
      <c r="G121" s="244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108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9"/>
      <c r="B122" s="220"/>
      <c r="C122" s="252" t="s">
        <v>212</v>
      </c>
      <c r="D122" s="244"/>
      <c r="E122" s="244"/>
      <c r="F122" s="244"/>
      <c r="G122" s="244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108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9"/>
      <c r="B123" s="220"/>
      <c r="C123" s="252" t="s">
        <v>213</v>
      </c>
      <c r="D123" s="244"/>
      <c r="E123" s="244"/>
      <c r="F123" s="244"/>
      <c r="G123" s="244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108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43" t="str">
        <f>C123</f>
        <v>- zřízení pracovních a dilatačních spar, včetně potřebných úprav, výplně, vložek, opracování, očištění a ošetření,</v>
      </c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9"/>
      <c r="B124" s="220"/>
      <c r="C124" s="252" t="s">
        <v>214</v>
      </c>
      <c r="D124" s="244"/>
      <c r="E124" s="244"/>
      <c r="F124" s="244"/>
      <c r="G124" s="244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108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43" t="str">
        <f>C124</f>
        <v>- bednění  požadovaných  konstr. (i ztracené) s úpravou  dle požadované  kvality povrchu betonu, včetně odbedňovacích a odskružovacích prostředků,</v>
      </c>
      <c r="BB124" s="212"/>
      <c r="BC124" s="212"/>
      <c r="BD124" s="212"/>
      <c r="BE124" s="212"/>
      <c r="BF124" s="212"/>
      <c r="BG124" s="212"/>
      <c r="BH124" s="212"/>
    </row>
    <row r="125" spans="1:60" ht="21" outlineLevel="1" x14ac:dyDescent="0.25">
      <c r="A125" s="219"/>
      <c r="B125" s="220"/>
      <c r="C125" s="252" t="s">
        <v>215</v>
      </c>
      <c r="D125" s="244"/>
      <c r="E125" s="244"/>
      <c r="F125" s="244"/>
      <c r="G125" s="244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108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43" t="str">
        <f>C125</f>
        <v>- podpěrné  konstr. (skruže) a lešení všech druhů pro bednění, uložení čerstvého betonu, výztuže a doplňkových konstr., vč. požadovaných otvorů, ochranných a bezpečnostních opatření a základů těchto konstrukcí a lešení,</v>
      </c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5">
      <c r="A126" s="219"/>
      <c r="B126" s="220"/>
      <c r="C126" s="252" t="s">
        <v>216</v>
      </c>
      <c r="D126" s="244"/>
      <c r="E126" s="244"/>
      <c r="F126" s="244"/>
      <c r="G126" s="244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108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5">
      <c r="A127" s="219"/>
      <c r="B127" s="220"/>
      <c r="C127" s="252" t="s">
        <v>217</v>
      </c>
      <c r="D127" s="244"/>
      <c r="E127" s="244"/>
      <c r="F127" s="244"/>
      <c r="G127" s="244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108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43" t="str">
        <f>C127</f>
        <v>- zřízení  všech  požadovaných  otvorů, kapes, výklenků, prostupů, dutin, drážek a pod., vč. ztížení práce a úprav  kolem nich,</v>
      </c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9"/>
      <c r="B128" s="220"/>
      <c r="C128" s="252" t="s">
        <v>218</v>
      </c>
      <c r="D128" s="244"/>
      <c r="E128" s="244"/>
      <c r="F128" s="244"/>
      <c r="G128" s="244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108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19"/>
      <c r="B129" s="220"/>
      <c r="C129" s="252" t="s">
        <v>219</v>
      </c>
      <c r="D129" s="244"/>
      <c r="E129" s="244"/>
      <c r="F129" s="244"/>
      <c r="G129" s="244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108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19"/>
      <c r="B130" s="220"/>
      <c r="C130" s="252" t="s">
        <v>220</v>
      </c>
      <c r="D130" s="244"/>
      <c r="E130" s="244"/>
      <c r="F130" s="244"/>
      <c r="G130" s="244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108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19"/>
      <c r="B131" s="220"/>
      <c r="C131" s="252" t="s">
        <v>221</v>
      </c>
      <c r="D131" s="244"/>
      <c r="E131" s="244"/>
      <c r="F131" s="244"/>
      <c r="G131" s="244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108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5">
      <c r="A132" s="219"/>
      <c r="B132" s="220"/>
      <c r="C132" s="252" t="s">
        <v>222</v>
      </c>
      <c r="D132" s="244"/>
      <c r="E132" s="244"/>
      <c r="F132" s="244"/>
      <c r="G132" s="244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108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19"/>
      <c r="B133" s="220"/>
      <c r="C133" s="252" t="s">
        <v>223</v>
      </c>
      <c r="D133" s="244"/>
      <c r="E133" s="244"/>
      <c r="F133" s="244"/>
      <c r="G133" s="244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108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19"/>
      <c r="B134" s="220"/>
      <c r="C134" s="252" t="s">
        <v>224</v>
      </c>
      <c r="D134" s="244"/>
      <c r="E134" s="244"/>
      <c r="F134" s="244"/>
      <c r="G134" s="244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108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43" t="str">
        <f>C134</f>
        <v>- opatření  povrchů  betonu  izolací  proti zemní vlhkosti v částech, kde přijdou do styku se zeminou nebo kamenivem,</v>
      </c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19"/>
      <c r="B135" s="220"/>
      <c r="C135" s="252" t="s">
        <v>225</v>
      </c>
      <c r="D135" s="244"/>
      <c r="E135" s="244"/>
      <c r="F135" s="244"/>
      <c r="G135" s="244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108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19"/>
      <c r="B136" s="220"/>
      <c r="C136" s="252" t="s">
        <v>226</v>
      </c>
      <c r="D136" s="244"/>
      <c r="E136" s="244"/>
      <c r="F136" s="244"/>
      <c r="G136" s="244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108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19"/>
      <c r="B137" s="220"/>
      <c r="C137" s="250" t="s">
        <v>227</v>
      </c>
      <c r="D137" s="225"/>
      <c r="E137" s="226">
        <v>15.972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110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19"/>
      <c r="B138" s="220"/>
      <c r="C138" s="250" t="s">
        <v>115</v>
      </c>
      <c r="D138" s="225"/>
      <c r="E138" s="226">
        <v>0.46550000000000002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110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9"/>
      <c r="B139" s="220"/>
      <c r="C139" s="251"/>
      <c r="D139" s="242"/>
      <c r="E139" s="242"/>
      <c r="F139" s="242"/>
      <c r="G139" s="242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112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34">
        <v>16</v>
      </c>
      <c r="B140" s="235" t="s">
        <v>228</v>
      </c>
      <c r="C140" s="248" t="s">
        <v>229</v>
      </c>
      <c r="D140" s="236" t="s">
        <v>120</v>
      </c>
      <c r="E140" s="237">
        <v>0.224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2.5</v>
      </c>
      <c r="O140" s="239">
        <f>ROUND(E140*N140,2)</f>
        <v>0.56000000000000005</v>
      </c>
      <c r="P140" s="239">
        <v>0</v>
      </c>
      <c r="Q140" s="239">
        <f>ROUND(E140*P140,2)</f>
        <v>0</v>
      </c>
      <c r="R140" s="239"/>
      <c r="S140" s="239" t="s">
        <v>103</v>
      </c>
      <c r="T140" s="240" t="s">
        <v>121</v>
      </c>
      <c r="U140" s="221">
        <v>0</v>
      </c>
      <c r="V140" s="221">
        <f>ROUND(E140*U140,2)</f>
        <v>0</v>
      </c>
      <c r="W140" s="221"/>
      <c r="X140" s="221" t="s">
        <v>105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106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1" outlineLevel="1" x14ac:dyDescent="0.25">
      <c r="A141" s="219"/>
      <c r="B141" s="220"/>
      <c r="C141" s="249" t="s">
        <v>210</v>
      </c>
      <c r="D141" s="241"/>
      <c r="E141" s="241"/>
      <c r="F141" s="241"/>
      <c r="G141" s="24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108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43" t="str">
        <f>C141</f>
        <v>- dodání  čerstvého  betonu  (betonové  směsi)  požadované  kvality,  jeho  uložení  do požadovaného tvaru při jakékoliv hustotě výztuže, konzistenci čerstvého betonu a způsobu hutnění, ošetření a ochranu betonu,</v>
      </c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5">
      <c r="A142" s="219"/>
      <c r="B142" s="220"/>
      <c r="C142" s="252" t="s">
        <v>211</v>
      </c>
      <c r="D142" s="244"/>
      <c r="E142" s="244"/>
      <c r="F142" s="244"/>
      <c r="G142" s="244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108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19"/>
      <c r="B143" s="220"/>
      <c r="C143" s="252" t="s">
        <v>212</v>
      </c>
      <c r="D143" s="244"/>
      <c r="E143" s="244"/>
      <c r="F143" s="244"/>
      <c r="G143" s="244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108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5">
      <c r="A144" s="219"/>
      <c r="B144" s="220"/>
      <c r="C144" s="252" t="s">
        <v>213</v>
      </c>
      <c r="D144" s="244"/>
      <c r="E144" s="244"/>
      <c r="F144" s="244"/>
      <c r="G144" s="244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108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43" t="str">
        <f>C144</f>
        <v>- zřízení pracovních a dilatačních spar, včetně potřebných úprav, výplně, vložek, opracování, očištění a ošetření,</v>
      </c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5">
      <c r="A145" s="219"/>
      <c r="B145" s="220"/>
      <c r="C145" s="252" t="s">
        <v>214</v>
      </c>
      <c r="D145" s="244"/>
      <c r="E145" s="244"/>
      <c r="F145" s="244"/>
      <c r="G145" s="244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108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43" t="str">
        <f>C145</f>
        <v>- bednění  požadovaných  konstr. (i ztracené) s úpravou  dle požadované  kvality povrchu betonu, včetně odbedňovacích a odskružovacích prostředků,</v>
      </c>
      <c r="BB145" s="212"/>
      <c r="BC145" s="212"/>
      <c r="BD145" s="212"/>
      <c r="BE145" s="212"/>
      <c r="BF145" s="212"/>
      <c r="BG145" s="212"/>
      <c r="BH145" s="212"/>
    </row>
    <row r="146" spans="1:60" ht="21" outlineLevel="1" x14ac:dyDescent="0.25">
      <c r="A146" s="219"/>
      <c r="B146" s="220"/>
      <c r="C146" s="252" t="s">
        <v>215</v>
      </c>
      <c r="D146" s="244"/>
      <c r="E146" s="244"/>
      <c r="F146" s="244"/>
      <c r="G146" s="244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108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43" t="str">
        <f>C146</f>
        <v>- podpěrné  konstr. (skruže) a lešení všech druhů pro bednění, uložení čerstvého betonu, výztuže a doplňkových konstr., vč. požadovaných otvorů, ochranných a bezpečnostních opatření a základů těchto konstrukcí a lešení,</v>
      </c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5">
      <c r="A147" s="219"/>
      <c r="B147" s="220"/>
      <c r="C147" s="252" t="s">
        <v>216</v>
      </c>
      <c r="D147" s="244"/>
      <c r="E147" s="244"/>
      <c r="F147" s="244"/>
      <c r="G147" s="244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108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19"/>
      <c r="B148" s="220"/>
      <c r="C148" s="252" t="s">
        <v>217</v>
      </c>
      <c r="D148" s="244"/>
      <c r="E148" s="244"/>
      <c r="F148" s="244"/>
      <c r="G148" s="244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108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43" t="str">
        <f>C148</f>
        <v>- zřízení  všech  požadovaných  otvorů, kapes, výklenků, prostupů, dutin, drážek a pod., vč. ztížení práce a úprav  kolem nich,</v>
      </c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5">
      <c r="A149" s="219"/>
      <c r="B149" s="220"/>
      <c r="C149" s="252" t="s">
        <v>218</v>
      </c>
      <c r="D149" s="244"/>
      <c r="E149" s="244"/>
      <c r="F149" s="244"/>
      <c r="G149" s="244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108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19"/>
      <c r="B150" s="220"/>
      <c r="C150" s="252" t="s">
        <v>219</v>
      </c>
      <c r="D150" s="244"/>
      <c r="E150" s="244"/>
      <c r="F150" s="244"/>
      <c r="G150" s="244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108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5">
      <c r="A151" s="219"/>
      <c r="B151" s="220"/>
      <c r="C151" s="252" t="s">
        <v>220</v>
      </c>
      <c r="D151" s="244"/>
      <c r="E151" s="244"/>
      <c r="F151" s="244"/>
      <c r="G151" s="244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108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5">
      <c r="A152" s="219"/>
      <c r="B152" s="220"/>
      <c r="C152" s="252" t="s">
        <v>221</v>
      </c>
      <c r="D152" s="244"/>
      <c r="E152" s="244"/>
      <c r="F152" s="244"/>
      <c r="G152" s="244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108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5">
      <c r="A153" s="219"/>
      <c r="B153" s="220"/>
      <c r="C153" s="252" t="s">
        <v>222</v>
      </c>
      <c r="D153" s="244"/>
      <c r="E153" s="244"/>
      <c r="F153" s="244"/>
      <c r="G153" s="244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108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5">
      <c r="A154" s="219"/>
      <c r="B154" s="220"/>
      <c r="C154" s="252" t="s">
        <v>223</v>
      </c>
      <c r="D154" s="244"/>
      <c r="E154" s="244"/>
      <c r="F154" s="244"/>
      <c r="G154" s="244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108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5">
      <c r="A155" s="219"/>
      <c r="B155" s="220"/>
      <c r="C155" s="252" t="s">
        <v>224</v>
      </c>
      <c r="D155" s="244"/>
      <c r="E155" s="244"/>
      <c r="F155" s="244"/>
      <c r="G155" s="244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108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43" t="str">
        <f>C155</f>
        <v>- opatření  povrchů  betonu  izolací  proti zemní vlhkosti v částech, kde přijdou do styku se zeminou nebo kamenivem,</v>
      </c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5">
      <c r="A156" s="219"/>
      <c r="B156" s="220"/>
      <c r="C156" s="252" t="s">
        <v>225</v>
      </c>
      <c r="D156" s="244"/>
      <c r="E156" s="244"/>
      <c r="F156" s="244"/>
      <c r="G156" s="244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108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19"/>
      <c r="B157" s="220"/>
      <c r="C157" s="252" t="s">
        <v>226</v>
      </c>
      <c r="D157" s="244"/>
      <c r="E157" s="244"/>
      <c r="F157" s="244"/>
      <c r="G157" s="244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108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5">
      <c r="A158" s="219"/>
      <c r="B158" s="220"/>
      <c r="C158" s="250" t="s">
        <v>230</v>
      </c>
      <c r="D158" s="225"/>
      <c r="E158" s="226">
        <v>0.224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110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5">
      <c r="A159" s="219"/>
      <c r="B159" s="220"/>
      <c r="C159" s="251"/>
      <c r="D159" s="242"/>
      <c r="E159" s="242"/>
      <c r="F159" s="242"/>
      <c r="G159" s="242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112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34">
        <v>17</v>
      </c>
      <c r="B160" s="235" t="s">
        <v>231</v>
      </c>
      <c r="C160" s="248" t="s">
        <v>232</v>
      </c>
      <c r="D160" s="236" t="s">
        <v>233</v>
      </c>
      <c r="E160" s="237">
        <v>1.23281</v>
      </c>
      <c r="F160" s="238"/>
      <c r="G160" s="239">
        <f>ROUND(E160*F160,2)</f>
        <v>0</v>
      </c>
      <c r="H160" s="238"/>
      <c r="I160" s="239">
        <f>ROUND(E160*H160,2)</f>
        <v>0</v>
      </c>
      <c r="J160" s="238"/>
      <c r="K160" s="239">
        <f>ROUND(E160*J160,2)</f>
        <v>0</v>
      </c>
      <c r="L160" s="239">
        <v>21</v>
      </c>
      <c r="M160" s="239">
        <f>G160*(1+L160/100)</f>
        <v>0</v>
      </c>
      <c r="N160" s="239">
        <v>1.02092</v>
      </c>
      <c r="O160" s="239">
        <f>ROUND(E160*N160,2)</f>
        <v>1.26</v>
      </c>
      <c r="P160" s="239">
        <v>0</v>
      </c>
      <c r="Q160" s="239">
        <f>ROUND(E160*P160,2)</f>
        <v>0</v>
      </c>
      <c r="R160" s="239"/>
      <c r="S160" s="239" t="s">
        <v>103</v>
      </c>
      <c r="T160" s="240" t="s">
        <v>121</v>
      </c>
      <c r="U160" s="221">
        <v>0</v>
      </c>
      <c r="V160" s="221">
        <f>ROUND(E160*U160,2)</f>
        <v>0</v>
      </c>
      <c r="W160" s="221"/>
      <c r="X160" s="221" t="s">
        <v>105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106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19"/>
      <c r="B161" s="220"/>
      <c r="C161" s="250" t="s">
        <v>234</v>
      </c>
      <c r="D161" s="225"/>
      <c r="E161" s="226">
        <v>1.1979</v>
      </c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110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5">
      <c r="A162" s="219"/>
      <c r="B162" s="220"/>
      <c r="C162" s="250" t="s">
        <v>235</v>
      </c>
      <c r="D162" s="225"/>
      <c r="E162" s="226">
        <v>3.4909999999999997E-2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110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19"/>
      <c r="B163" s="220"/>
      <c r="C163" s="251"/>
      <c r="D163" s="242"/>
      <c r="E163" s="242"/>
      <c r="F163" s="242"/>
      <c r="G163" s="242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112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5">
      <c r="A164" s="228" t="s">
        <v>98</v>
      </c>
      <c r="B164" s="229" t="s">
        <v>64</v>
      </c>
      <c r="C164" s="247" t="s">
        <v>65</v>
      </c>
      <c r="D164" s="230"/>
      <c r="E164" s="231"/>
      <c r="F164" s="232"/>
      <c r="G164" s="232">
        <f>SUMIF(AG165:AG246,"&lt;&gt;NOR",G165:G246)</f>
        <v>0</v>
      </c>
      <c r="H164" s="232"/>
      <c r="I164" s="232">
        <f>SUM(I165:I246)</f>
        <v>0</v>
      </c>
      <c r="J164" s="232"/>
      <c r="K164" s="232">
        <f>SUM(K165:K246)</f>
        <v>0</v>
      </c>
      <c r="L164" s="232"/>
      <c r="M164" s="232">
        <f>SUM(M165:M246)</f>
        <v>0</v>
      </c>
      <c r="N164" s="232"/>
      <c r="O164" s="232">
        <f>SUM(O165:O246)</f>
        <v>1005.91</v>
      </c>
      <c r="P164" s="232"/>
      <c r="Q164" s="232">
        <f>SUM(Q165:Q246)</f>
        <v>0</v>
      </c>
      <c r="R164" s="232"/>
      <c r="S164" s="232"/>
      <c r="T164" s="233"/>
      <c r="U164" s="227"/>
      <c r="V164" s="227">
        <f>SUM(V165:V246)</f>
        <v>46.42</v>
      </c>
      <c r="W164" s="227"/>
      <c r="X164" s="227"/>
      <c r="AG164" t="s">
        <v>99</v>
      </c>
    </row>
    <row r="165" spans="1:60" outlineLevel="1" x14ac:dyDescent="0.25">
      <c r="A165" s="234">
        <v>18</v>
      </c>
      <c r="B165" s="235" t="s">
        <v>236</v>
      </c>
      <c r="C165" s="248" t="s">
        <v>237</v>
      </c>
      <c r="D165" s="236" t="s">
        <v>133</v>
      </c>
      <c r="E165" s="237">
        <v>1583.19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9">
        <v>0.378</v>
      </c>
      <c r="O165" s="239">
        <f>ROUND(E165*N165,2)</f>
        <v>598.45000000000005</v>
      </c>
      <c r="P165" s="239">
        <v>0</v>
      </c>
      <c r="Q165" s="239">
        <f>ROUND(E165*P165,2)</f>
        <v>0</v>
      </c>
      <c r="R165" s="239"/>
      <c r="S165" s="239" t="s">
        <v>103</v>
      </c>
      <c r="T165" s="240" t="s">
        <v>121</v>
      </c>
      <c r="U165" s="221">
        <v>1.8149999999999999E-2</v>
      </c>
      <c r="V165" s="221">
        <f>ROUND(E165*U165,2)</f>
        <v>28.73</v>
      </c>
      <c r="W165" s="221"/>
      <c r="X165" s="221" t="s">
        <v>105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106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5">
      <c r="A166" s="219"/>
      <c r="B166" s="220"/>
      <c r="C166" s="249" t="s">
        <v>238</v>
      </c>
      <c r="D166" s="241"/>
      <c r="E166" s="241"/>
      <c r="F166" s="241"/>
      <c r="G166" s="24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108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19"/>
      <c r="B167" s="220"/>
      <c r="C167" s="252" t="s">
        <v>239</v>
      </c>
      <c r="D167" s="244"/>
      <c r="E167" s="244"/>
      <c r="F167" s="244"/>
      <c r="G167" s="244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108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5">
      <c r="A168" s="219"/>
      <c r="B168" s="220"/>
      <c r="C168" s="252" t="s">
        <v>240</v>
      </c>
      <c r="D168" s="244"/>
      <c r="E168" s="244"/>
      <c r="F168" s="244"/>
      <c r="G168" s="244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108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5">
      <c r="A169" s="219"/>
      <c r="B169" s="220"/>
      <c r="C169" s="252" t="s">
        <v>241</v>
      </c>
      <c r="D169" s="244"/>
      <c r="E169" s="244"/>
      <c r="F169" s="244"/>
      <c r="G169" s="244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108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19"/>
      <c r="B170" s="220"/>
      <c r="C170" s="250" t="s">
        <v>242</v>
      </c>
      <c r="D170" s="225"/>
      <c r="E170" s="226">
        <v>1370.25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110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5">
      <c r="A171" s="219"/>
      <c r="B171" s="220"/>
      <c r="C171" s="250" t="s">
        <v>243</v>
      </c>
      <c r="D171" s="225"/>
      <c r="E171" s="226">
        <v>208.845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110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5">
      <c r="A172" s="219"/>
      <c r="B172" s="220"/>
      <c r="C172" s="250" t="s">
        <v>244</v>
      </c>
      <c r="D172" s="225"/>
      <c r="E172" s="226">
        <v>4.0949999999999998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110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5">
      <c r="A173" s="219"/>
      <c r="B173" s="220"/>
      <c r="C173" s="251"/>
      <c r="D173" s="242"/>
      <c r="E173" s="242"/>
      <c r="F173" s="242"/>
      <c r="G173" s="242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112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34">
        <v>19</v>
      </c>
      <c r="B174" s="235" t="s">
        <v>245</v>
      </c>
      <c r="C174" s="248" t="s">
        <v>246</v>
      </c>
      <c r="D174" s="236" t="s">
        <v>133</v>
      </c>
      <c r="E174" s="237">
        <v>1014.51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9">
        <v>6.0099999999999997E-3</v>
      </c>
      <c r="O174" s="239">
        <f>ROUND(E174*N174,2)</f>
        <v>6.1</v>
      </c>
      <c r="P174" s="239">
        <v>0</v>
      </c>
      <c r="Q174" s="239">
        <f>ROUND(E174*P174,2)</f>
        <v>0</v>
      </c>
      <c r="R174" s="239"/>
      <c r="S174" s="239" t="s">
        <v>103</v>
      </c>
      <c r="T174" s="240" t="s">
        <v>121</v>
      </c>
      <c r="U174" s="221">
        <v>2.9999999999999997E-4</v>
      </c>
      <c r="V174" s="221">
        <f>ROUND(E174*U174,2)</f>
        <v>0.3</v>
      </c>
      <c r="W174" s="221"/>
      <c r="X174" s="221" t="s">
        <v>105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106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5">
      <c r="A175" s="219"/>
      <c r="B175" s="220"/>
      <c r="C175" s="249" t="s">
        <v>247</v>
      </c>
      <c r="D175" s="241"/>
      <c r="E175" s="241"/>
      <c r="F175" s="241"/>
      <c r="G175" s="24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108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19"/>
      <c r="B176" s="220"/>
      <c r="C176" s="252" t="s">
        <v>248</v>
      </c>
      <c r="D176" s="244"/>
      <c r="E176" s="244"/>
      <c r="F176" s="244"/>
      <c r="G176" s="244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108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19"/>
      <c r="B177" s="220"/>
      <c r="C177" s="252" t="s">
        <v>240</v>
      </c>
      <c r="D177" s="244"/>
      <c r="E177" s="244"/>
      <c r="F177" s="244"/>
      <c r="G177" s="244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108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5">
      <c r="A178" s="219"/>
      <c r="B178" s="220"/>
      <c r="C178" s="252" t="s">
        <v>249</v>
      </c>
      <c r="D178" s="244"/>
      <c r="E178" s="244"/>
      <c r="F178" s="244"/>
      <c r="G178" s="244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108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5">
      <c r="A179" s="219"/>
      <c r="B179" s="220"/>
      <c r="C179" s="250" t="s">
        <v>250</v>
      </c>
      <c r="D179" s="225"/>
      <c r="E179" s="226">
        <v>1014.51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110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5">
      <c r="A180" s="219"/>
      <c r="B180" s="220"/>
      <c r="C180" s="251"/>
      <c r="D180" s="242"/>
      <c r="E180" s="242"/>
      <c r="F180" s="242"/>
      <c r="G180" s="242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112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5">
      <c r="A181" s="234">
        <v>20</v>
      </c>
      <c r="B181" s="235" t="s">
        <v>251</v>
      </c>
      <c r="C181" s="248" t="s">
        <v>252</v>
      </c>
      <c r="D181" s="236" t="s">
        <v>133</v>
      </c>
      <c r="E181" s="237">
        <v>1014.51</v>
      </c>
      <c r="F181" s="238"/>
      <c r="G181" s="239">
        <f>ROUND(E181*F181,2)</f>
        <v>0</v>
      </c>
      <c r="H181" s="238"/>
      <c r="I181" s="239">
        <f>ROUND(E181*H181,2)</f>
        <v>0</v>
      </c>
      <c r="J181" s="238"/>
      <c r="K181" s="239">
        <f>ROUND(E181*J181,2)</f>
        <v>0</v>
      </c>
      <c r="L181" s="239">
        <v>21</v>
      </c>
      <c r="M181" s="239">
        <f>G181*(1+L181/100)</f>
        <v>0</v>
      </c>
      <c r="N181" s="239">
        <v>0</v>
      </c>
      <c r="O181" s="239">
        <f>ROUND(E181*N181,2)</f>
        <v>0</v>
      </c>
      <c r="P181" s="239">
        <v>0</v>
      </c>
      <c r="Q181" s="239">
        <f>ROUND(E181*P181,2)</f>
        <v>0</v>
      </c>
      <c r="R181" s="239"/>
      <c r="S181" s="239" t="s">
        <v>103</v>
      </c>
      <c r="T181" s="240" t="s">
        <v>253</v>
      </c>
      <c r="U181" s="221">
        <v>0</v>
      </c>
      <c r="V181" s="221">
        <f>ROUND(E181*U181,2)</f>
        <v>0</v>
      </c>
      <c r="W181" s="221"/>
      <c r="X181" s="221" t="s">
        <v>105</v>
      </c>
      <c r="Y181" s="212"/>
      <c r="Z181" s="212"/>
      <c r="AA181" s="212"/>
      <c r="AB181" s="212"/>
      <c r="AC181" s="212"/>
      <c r="AD181" s="212"/>
      <c r="AE181" s="212"/>
      <c r="AF181" s="212"/>
      <c r="AG181" s="212" t="s">
        <v>106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19"/>
      <c r="B182" s="220"/>
      <c r="C182" s="249" t="s">
        <v>247</v>
      </c>
      <c r="D182" s="241"/>
      <c r="E182" s="241"/>
      <c r="F182" s="241"/>
      <c r="G182" s="24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108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5">
      <c r="A183" s="219"/>
      <c r="B183" s="220"/>
      <c r="C183" s="252" t="s">
        <v>248</v>
      </c>
      <c r="D183" s="244"/>
      <c r="E183" s="244"/>
      <c r="F183" s="244"/>
      <c r="G183" s="244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108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5">
      <c r="A184" s="219"/>
      <c r="B184" s="220"/>
      <c r="C184" s="252" t="s">
        <v>240</v>
      </c>
      <c r="D184" s="244"/>
      <c r="E184" s="244"/>
      <c r="F184" s="244"/>
      <c r="G184" s="244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108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5">
      <c r="A185" s="219"/>
      <c r="B185" s="220"/>
      <c r="C185" s="252" t="s">
        <v>249</v>
      </c>
      <c r="D185" s="244"/>
      <c r="E185" s="244"/>
      <c r="F185" s="244"/>
      <c r="G185" s="244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108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19"/>
      <c r="B186" s="220"/>
      <c r="C186" s="250" t="s">
        <v>254</v>
      </c>
      <c r="D186" s="225"/>
      <c r="E186" s="226">
        <v>1014.51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110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5">
      <c r="A187" s="219"/>
      <c r="B187" s="220"/>
      <c r="C187" s="251"/>
      <c r="D187" s="242"/>
      <c r="E187" s="242"/>
      <c r="F187" s="242"/>
      <c r="G187" s="242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112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5">
      <c r="A188" s="234">
        <v>21</v>
      </c>
      <c r="B188" s="235" t="s">
        <v>255</v>
      </c>
      <c r="C188" s="248" t="s">
        <v>256</v>
      </c>
      <c r="D188" s="236" t="s">
        <v>257</v>
      </c>
      <c r="E188" s="237">
        <v>1014.51</v>
      </c>
      <c r="F188" s="238"/>
      <c r="G188" s="239">
        <f>ROUND(E188*F188,2)</f>
        <v>0</v>
      </c>
      <c r="H188" s="238"/>
      <c r="I188" s="239">
        <f>ROUND(E188*H188,2)</f>
        <v>0</v>
      </c>
      <c r="J188" s="238"/>
      <c r="K188" s="239">
        <f>ROUND(E188*J188,2)</f>
        <v>0</v>
      </c>
      <c r="L188" s="239">
        <v>21</v>
      </c>
      <c r="M188" s="239">
        <f>G188*(1+L188/100)</f>
        <v>0</v>
      </c>
      <c r="N188" s="239">
        <v>0</v>
      </c>
      <c r="O188" s="239">
        <f>ROUND(E188*N188,2)</f>
        <v>0</v>
      </c>
      <c r="P188" s="239">
        <v>0</v>
      </c>
      <c r="Q188" s="239">
        <f>ROUND(E188*P188,2)</f>
        <v>0</v>
      </c>
      <c r="R188" s="239"/>
      <c r="S188" s="239" t="s">
        <v>103</v>
      </c>
      <c r="T188" s="240" t="s">
        <v>258</v>
      </c>
      <c r="U188" s="221">
        <v>0</v>
      </c>
      <c r="V188" s="221">
        <f>ROUND(E188*U188,2)</f>
        <v>0</v>
      </c>
      <c r="W188" s="221"/>
      <c r="X188" s="221" t="s">
        <v>105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106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5">
      <c r="A189" s="219"/>
      <c r="B189" s="220"/>
      <c r="C189" s="249" t="s">
        <v>259</v>
      </c>
      <c r="D189" s="241"/>
      <c r="E189" s="241"/>
      <c r="F189" s="241"/>
      <c r="G189" s="24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108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19"/>
      <c r="B190" s="220"/>
      <c r="C190" s="252" t="s">
        <v>260</v>
      </c>
      <c r="D190" s="244"/>
      <c r="E190" s="244"/>
      <c r="F190" s="244"/>
      <c r="G190" s="244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108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5">
      <c r="A191" s="219"/>
      <c r="B191" s="220"/>
      <c r="C191" s="252" t="s">
        <v>261</v>
      </c>
      <c r="D191" s="244"/>
      <c r="E191" s="244"/>
      <c r="F191" s="244"/>
      <c r="G191" s="244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108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19"/>
      <c r="B192" s="220"/>
      <c r="C192" s="252" t="s">
        <v>262</v>
      </c>
      <c r="D192" s="244"/>
      <c r="E192" s="244"/>
      <c r="F192" s="244"/>
      <c r="G192" s="244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108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5">
      <c r="A193" s="219"/>
      <c r="B193" s="220"/>
      <c r="C193" s="252" t="s">
        <v>263</v>
      </c>
      <c r="D193" s="244"/>
      <c r="E193" s="244"/>
      <c r="F193" s="244"/>
      <c r="G193" s="244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108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43" t="str">
        <f>C193</f>
        <v>- úpravu napojení, ukončení podél obrubníků, dilatačních zařízení, odvodňovacích proužků, odvodňovačů, vpustí, šachet a pod.</v>
      </c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19"/>
      <c r="B194" s="220"/>
      <c r="C194" s="252" t="s">
        <v>241</v>
      </c>
      <c r="D194" s="244"/>
      <c r="E194" s="244"/>
      <c r="F194" s="244"/>
      <c r="G194" s="244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108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5">
      <c r="A195" s="219"/>
      <c r="B195" s="220"/>
      <c r="C195" s="252" t="s">
        <v>264</v>
      </c>
      <c r="D195" s="244"/>
      <c r="E195" s="244"/>
      <c r="F195" s="244"/>
      <c r="G195" s="244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108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43" t="str">
        <f>C195</f>
        <v>- nezahrnuje těsnění podél obrubníků, dilatačních zařízení, odvodňovacích proužků, odvodňovačů, vpustí, šachet a pod.</v>
      </c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5">
      <c r="A196" s="219"/>
      <c r="B196" s="220"/>
      <c r="C196" s="250" t="s">
        <v>265</v>
      </c>
      <c r="D196" s="225"/>
      <c r="E196" s="226">
        <v>1014.51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110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5">
      <c r="A197" s="219"/>
      <c r="B197" s="220"/>
      <c r="C197" s="251"/>
      <c r="D197" s="242"/>
      <c r="E197" s="242"/>
      <c r="F197" s="242"/>
      <c r="G197" s="242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112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34">
        <v>22</v>
      </c>
      <c r="B198" s="235" t="s">
        <v>266</v>
      </c>
      <c r="C198" s="248" t="s">
        <v>267</v>
      </c>
      <c r="D198" s="236" t="s">
        <v>257</v>
      </c>
      <c r="E198" s="237">
        <v>1014.51</v>
      </c>
      <c r="F198" s="238"/>
      <c r="G198" s="239">
        <f>ROUND(E198*F198,2)</f>
        <v>0</v>
      </c>
      <c r="H198" s="238"/>
      <c r="I198" s="239">
        <f>ROUND(E198*H198,2)</f>
        <v>0</v>
      </c>
      <c r="J198" s="238"/>
      <c r="K198" s="239">
        <f>ROUND(E198*J198,2)</f>
        <v>0</v>
      </c>
      <c r="L198" s="239">
        <v>21</v>
      </c>
      <c r="M198" s="239">
        <f>G198*(1+L198/100)</f>
        <v>0</v>
      </c>
      <c r="N198" s="239">
        <v>0</v>
      </c>
      <c r="O198" s="239">
        <f>ROUND(E198*N198,2)</f>
        <v>0</v>
      </c>
      <c r="P198" s="239">
        <v>0</v>
      </c>
      <c r="Q198" s="239">
        <f>ROUND(E198*P198,2)</f>
        <v>0</v>
      </c>
      <c r="R198" s="239"/>
      <c r="S198" s="239" t="s">
        <v>103</v>
      </c>
      <c r="T198" s="240" t="s">
        <v>141</v>
      </c>
      <c r="U198" s="221">
        <v>0</v>
      </c>
      <c r="V198" s="221">
        <f>ROUND(E198*U198,2)</f>
        <v>0</v>
      </c>
      <c r="W198" s="221"/>
      <c r="X198" s="221" t="s">
        <v>105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106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19"/>
      <c r="B199" s="220"/>
      <c r="C199" s="249" t="s">
        <v>259</v>
      </c>
      <c r="D199" s="241"/>
      <c r="E199" s="241"/>
      <c r="F199" s="241"/>
      <c r="G199" s="24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108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5">
      <c r="A200" s="219"/>
      <c r="B200" s="220"/>
      <c r="C200" s="252" t="s">
        <v>260</v>
      </c>
      <c r="D200" s="244"/>
      <c r="E200" s="244"/>
      <c r="F200" s="244"/>
      <c r="G200" s="244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108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5">
      <c r="A201" s="219"/>
      <c r="B201" s="220"/>
      <c r="C201" s="252" t="s">
        <v>261</v>
      </c>
      <c r="D201" s="244"/>
      <c r="E201" s="244"/>
      <c r="F201" s="244"/>
      <c r="G201" s="244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108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19"/>
      <c r="B202" s="220"/>
      <c r="C202" s="252" t="s">
        <v>262</v>
      </c>
      <c r="D202" s="244"/>
      <c r="E202" s="244"/>
      <c r="F202" s="244"/>
      <c r="G202" s="244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108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5">
      <c r="A203" s="219"/>
      <c r="B203" s="220"/>
      <c r="C203" s="252" t="s">
        <v>263</v>
      </c>
      <c r="D203" s="244"/>
      <c r="E203" s="244"/>
      <c r="F203" s="244"/>
      <c r="G203" s="244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108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43" t="str">
        <f>C203</f>
        <v>- úpravu napojení, ukončení podél obrubníků, dilatačních zařízení, odvodňovacích proužků, odvodňovačů, vpustí, šachet a pod.</v>
      </c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19"/>
      <c r="B204" s="220"/>
      <c r="C204" s="252" t="s">
        <v>241</v>
      </c>
      <c r="D204" s="244"/>
      <c r="E204" s="244"/>
      <c r="F204" s="244"/>
      <c r="G204" s="244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108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5">
      <c r="A205" s="219"/>
      <c r="B205" s="220"/>
      <c r="C205" s="252" t="s">
        <v>264</v>
      </c>
      <c r="D205" s="244"/>
      <c r="E205" s="244"/>
      <c r="F205" s="244"/>
      <c r="G205" s="244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108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43" t="str">
        <f>C205</f>
        <v>- nezahrnuje těsnění podél obrubníků, dilatačních zařízení, odvodňovacích proužků, odvodňovačů, vpustí, šachet a pod.</v>
      </c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19"/>
      <c r="B206" s="220"/>
      <c r="C206" s="250" t="s">
        <v>268</v>
      </c>
      <c r="D206" s="225"/>
      <c r="E206" s="226">
        <v>1014.51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110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5">
      <c r="A207" s="219"/>
      <c r="B207" s="220"/>
      <c r="C207" s="251"/>
      <c r="D207" s="242"/>
      <c r="E207" s="242"/>
      <c r="F207" s="242"/>
      <c r="G207" s="242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112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5">
      <c r="A208" s="234">
        <v>23</v>
      </c>
      <c r="B208" s="235" t="s">
        <v>269</v>
      </c>
      <c r="C208" s="248" t="s">
        <v>270</v>
      </c>
      <c r="D208" s="236" t="s">
        <v>257</v>
      </c>
      <c r="E208" s="237">
        <v>4.0949999999999998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9">
        <v>0</v>
      </c>
      <c r="O208" s="239">
        <f>ROUND(E208*N208,2)</f>
        <v>0</v>
      </c>
      <c r="P208" s="239">
        <v>0</v>
      </c>
      <c r="Q208" s="239">
        <f>ROUND(E208*P208,2)</f>
        <v>0</v>
      </c>
      <c r="R208" s="239"/>
      <c r="S208" s="239" t="s">
        <v>103</v>
      </c>
      <c r="T208" s="240" t="s">
        <v>258</v>
      </c>
      <c r="U208" s="221">
        <v>0</v>
      </c>
      <c r="V208" s="221">
        <f>ROUND(E208*U208,2)</f>
        <v>0</v>
      </c>
      <c r="W208" s="221"/>
      <c r="X208" s="221" t="s">
        <v>105</v>
      </c>
      <c r="Y208" s="212"/>
      <c r="Z208" s="212"/>
      <c r="AA208" s="212"/>
      <c r="AB208" s="212"/>
      <c r="AC208" s="212"/>
      <c r="AD208" s="212"/>
      <c r="AE208" s="212"/>
      <c r="AF208" s="212"/>
      <c r="AG208" s="212" t="s">
        <v>106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1" outlineLevel="1" x14ac:dyDescent="0.25">
      <c r="A209" s="219"/>
      <c r="B209" s="220"/>
      <c r="C209" s="249" t="s">
        <v>271</v>
      </c>
      <c r="D209" s="241"/>
      <c r="E209" s="241"/>
      <c r="F209" s="241"/>
      <c r="G209" s="24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108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43" t="str">
        <f>C209</f>
        <v>- dodání dlažebního materiálu v požadované kvalitě, dodání materiálu pro předepsané  lože v tloušťce předepsané dokumentací a pro předepsanou výplň spar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5">
      <c r="A210" s="219"/>
      <c r="B210" s="220"/>
      <c r="C210" s="252" t="s">
        <v>260</v>
      </c>
      <c r="D210" s="244"/>
      <c r="E210" s="244"/>
      <c r="F210" s="244"/>
      <c r="G210" s="244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108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19"/>
      <c r="B211" s="220"/>
      <c r="C211" s="252" t="s">
        <v>272</v>
      </c>
      <c r="D211" s="244"/>
      <c r="E211" s="244"/>
      <c r="F211" s="244"/>
      <c r="G211" s="244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108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43" t="str">
        <f>C211</f>
        <v>- uložení dlažby dle předepsaného technologického předpisu včetně předepsané podkladní vrstvy a předepsané výplně spar</v>
      </c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5">
      <c r="A212" s="219"/>
      <c r="B212" s="220"/>
      <c r="C212" s="252" t="s">
        <v>240</v>
      </c>
      <c r="D212" s="244"/>
      <c r="E212" s="244"/>
      <c r="F212" s="244"/>
      <c r="G212" s="244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108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ht="21" outlineLevel="1" x14ac:dyDescent="0.25">
      <c r="A213" s="219"/>
      <c r="B213" s="220"/>
      <c r="C213" s="252" t="s">
        <v>273</v>
      </c>
      <c r="D213" s="244"/>
      <c r="E213" s="244"/>
      <c r="F213" s="244"/>
      <c r="G213" s="244"/>
      <c r="H213" s="221"/>
      <c r="I213" s="221"/>
      <c r="J213" s="221"/>
      <c r="K213" s="221"/>
      <c r="L213" s="221"/>
      <c r="M213" s="221"/>
      <c r="N213" s="221"/>
      <c r="O213" s="221"/>
      <c r="P213" s="221"/>
      <c r="Q213" s="221"/>
      <c r="R213" s="221"/>
      <c r="S213" s="221"/>
      <c r="T213" s="221"/>
      <c r="U213" s="221"/>
      <c r="V213" s="221"/>
      <c r="W213" s="221"/>
      <c r="X213" s="221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108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43" t="str">
        <f>C213</f>
        <v>- úpravu napojení, ukončení podél obrubníků, dilatačních zařízení, odvodňovacích proužků, odvodňovačů, vpustí, šachet a pod., nestanoví-li zadávací dokumentace jinak</v>
      </c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5">
      <c r="A214" s="219"/>
      <c r="B214" s="220"/>
      <c r="C214" s="252" t="s">
        <v>241</v>
      </c>
      <c r="D214" s="244"/>
      <c r="E214" s="244"/>
      <c r="F214" s="244"/>
      <c r="G214" s="244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108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5">
      <c r="A215" s="219"/>
      <c r="B215" s="220"/>
      <c r="C215" s="252" t="s">
        <v>264</v>
      </c>
      <c r="D215" s="244"/>
      <c r="E215" s="244"/>
      <c r="F215" s="244"/>
      <c r="G215" s="244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108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43" t="str">
        <f>C215</f>
        <v>- nezahrnuje těsnění podél obrubníků, dilatačních zařízení, odvodňovacích proužků, odvodňovačů, vpustí, šachet a pod.</v>
      </c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5">
      <c r="A216" s="219"/>
      <c r="B216" s="220"/>
      <c r="C216" s="250" t="s">
        <v>274</v>
      </c>
      <c r="D216" s="225"/>
      <c r="E216" s="226">
        <v>4.0949999999999998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110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5">
      <c r="A217" s="219"/>
      <c r="B217" s="220"/>
      <c r="C217" s="251"/>
      <c r="D217" s="242"/>
      <c r="E217" s="242"/>
      <c r="F217" s="242"/>
      <c r="G217" s="242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112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5">
      <c r="A218" s="234">
        <v>24</v>
      </c>
      <c r="B218" s="235" t="s">
        <v>275</v>
      </c>
      <c r="C218" s="248" t="s">
        <v>276</v>
      </c>
      <c r="D218" s="236" t="s">
        <v>133</v>
      </c>
      <c r="E218" s="237">
        <v>208.845</v>
      </c>
      <c r="F218" s="238"/>
      <c r="G218" s="239">
        <f>ROUND(E218*F218,2)</f>
        <v>0</v>
      </c>
      <c r="H218" s="238"/>
      <c r="I218" s="239">
        <f>ROUND(E218*H218,2)</f>
        <v>0</v>
      </c>
      <c r="J218" s="238"/>
      <c r="K218" s="239">
        <f>ROUND(E218*J218,2)</f>
        <v>0</v>
      </c>
      <c r="L218" s="239">
        <v>21</v>
      </c>
      <c r="M218" s="239">
        <f>G218*(1+L218/100)</f>
        <v>0</v>
      </c>
      <c r="N218" s="239">
        <v>0.18803</v>
      </c>
      <c r="O218" s="239">
        <f>ROUND(E218*N218,2)</f>
        <v>39.270000000000003</v>
      </c>
      <c r="P218" s="239">
        <v>0</v>
      </c>
      <c r="Q218" s="239">
        <f>ROUND(E218*P218,2)</f>
        <v>0</v>
      </c>
      <c r="R218" s="239"/>
      <c r="S218" s="239" t="s">
        <v>103</v>
      </c>
      <c r="T218" s="240" t="s">
        <v>121</v>
      </c>
      <c r="U218" s="221">
        <v>0</v>
      </c>
      <c r="V218" s="221">
        <f>ROUND(E218*U218,2)</f>
        <v>0</v>
      </c>
      <c r="W218" s="221"/>
      <c r="X218" s="221" t="s">
        <v>105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106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ht="21" outlineLevel="1" x14ac:dyDescent="0.25">
      <c r="A219" s="219"/>
      <c r="B219" s="220"/>
      <c r="C219" s="249" t="s">
        <v>271</v>
      </c>
      <c r="D219" s="241"/>
      <c r="E219" s="241"/>
      <c r="F219" s="241"/>
      <c r="G219" s="24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108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43" t="str">
        <f>C219</f>
        <v>- dodání dlažebního materiálu v požadované kvalitě, dodání materiálu pro předepsané  lože v tloušťce předepsané dokumentací a pro předepsanou výplň spar</v>
      </c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5">
      <c r="A220" s="219"/>
      <c r="B220" s="220"/>
      <c r="C220" s="252" t="s">
        <v>260</v>
      </c>
      <c r="D220" s="244"/>
      <c r="E220" s="244"/>
      <c r="F220" s="244"/>
      <c r="G220" s="244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108</v>
      </c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5">
      <c r="A221" s="219"/>
      <c r="B221" s="220"/>
      <c r="C221" s="252" t="s">
        <v>272</v>
      </c>
      <c r="D221" s="244"/>
      <c r="E221" s="244"/>
      <c r="F221" s="244"/>
      <c r="G221" s="244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108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43" t="str">
        <f>C221</f>
        <v>- uložení dlažby dle předepsaného technologického předpisu včetně předepsané podkladní vrstvy a předepsané výplně spar</v>
      </c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5">
      <c r="A222" s="219"/>
      <c r="B222" s="220"/>
      <c r="C222" s="252" t="s">
        <v>240</v>
      </c>
      <c r="D222" s="244"/>
      <c r="E222" s="244"/>
      <c r="F222" s="244"/>
      <c r="G222" s="244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108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1" outlineLevel="1" x14ac:dyDescent="0.25">
      <c r="A223" s="219"/>
      <c r="B223" s="220"/>
      <c r="C223" s="252" t="s">
        <v>273</v>
      </c>
      <c r="D223" s="244"/>
      <c r="E223" s="244"/>
      <c r="F223" s="244"/>
      <c r="G223" s="244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108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43" t="str">
        <f>C223</f>
        <v>- úpravu napojení, ukončení podél obrubníků, dilatačních zařízení, odvodňovacích proužků, odvodňovačů, vpustí, šachet a pod., nestanoví-li zadávací dokumentace jinak</v>
      </c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5">
      <c r="A224" s="219"/>
      <c r="B224" s="220"/>
      <c r="C224" s="252" t="s">
        <v>241</v>
      </c>
      <c r="D224" s="244"/>
      <c r="E224" s="244"/>
      <c r="F224" s="244"/>
      <c r="G224" s="244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108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5">
      <c r="A225" s="219"/>
      <c r="B225" s="220"/>
      <c r="C225" s="252" t="s">
        <v>264</v>
      </c>
      <c r="D225" s="244"/>
      <c r="E225" s="244"/>
      <c r="F225" s="244"/>
      <c r="G225" s="244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108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43" t="str">
        <f>C225</f>
        <v>- nezahrnuje těsnění podél obrubníků, dilatačních zařízení, odvodňovacích proužků, odvodňovačů, vpustí, šachet a pod.</v>
      </c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5">
      <c r="A226" s="219"/>
      <c r="B226" s="220"/>
      <c r="C226" s="250" t="s">
        <v>277</v>
      </c>
      <c r="D226" s="225"/>
      <c r="E226" s="226">
        <v>208.845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110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5">
      <c r="A227" s="219"/>
      <c r="B227" s="220"/>
      <c r="C227" s="251"/>
      <c r="D227" s="242"/>
      <c r="E227" s="242"/>
      <c r="F227" s="242"/>
      <c r="G227" s="242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112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5">
      <c r="A228" s="234">
        <v>25</v>
      </c>
      <c r="B228" s="235" t="s">
        <v>278</v>
      </c>
      <c r="C228" s="248" t="s">
        <v>279</v>
      </c>
      <c r="D228" s="236" t="s">
        <v>280</v>
      </c>
      <c r="E228" s="237">
        <v>5</v>
      </c>
      <c r="F228" s="238"/>
      <c r="G228" s="239">
        <f>ROUND(E228*F228,2)</f>
        <v>0</v>
      </c>
      <c r="H228" s="238"/>
      <c r="I228" s="239">
        <f>ROUND(E228*H228,2)</f>
        <v>0</v>
      </c>
      <c r="J228" s="238"/>
      <c r="K228" s="239">
        <f>ROUND(E228*J228,2)</f>
        <v>0</v>
      </c>
      <c r="L228" s="239">
        <v>21</v>
      </c>
      <c r="M228" s="239">
        <f>G228*(1+L228/100)</f>
        <v>0</v>
      </c>
      <c r="N228" s="239">
        <v>3.5999999999999999E-3</v>
      </c>
      <c r="O228" s="239">
        <f>ROUND(E228*N228,2)</f>
        <v>0.02</v>
      </c>
      <c r="P228" s="239">
        <v>0</v>
      </c>
      <c r="Q228" s="239">
        <f>ROUND(E228*P228,2)</f>
        <v>0</v>
      </c>
      <c r="R228" s="239"/>
      <c r="S228" s="239" t="s">
        <v>103</v>
      </c>
      <c r="T228" s="240" t="s">
        <v>121</v>
      </c>
      <c r="U228" s="221">
        <v>0</v>
      </c>
      <c r="V228" s="221">
        <f>ROUND(E228*U228,2)</f>
        <v>0</v>
      </c>
      <c r="W228" s="221"/>
      <c r="X228" s="221" t="s">
        <v>105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106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5">
      <c r="A229" s="219"/>
      <c r="B229" s="220"/>
      <c r="C229" s="249" t="s">
        <v>164</v>
      </c>
      <c r="D229" s="241"/>
      <c r="E229" s="241"/>
      <c r="F229" s="241"/>
      <c r="G229" s="24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108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5">
      <c r="A230" s="219"/>
      <c r="B230" s="220"/>
      <c r="C230" s="252" t="s">
        <v>281</v>
      </c>
      <c r="D230" s="244"/>
      <c r="E230" s="244"/>
      <c r="F230" s="244"/>
      <c r="G230" s="244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108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19"/>
      <c r="B231" s="220"/>
      <c r="C231" s="252" t="s">
        <v>282</v>
      </c>
      <c r="D231" s="244"/>
      <c r="E231" s="244"/>
      <c r="F231" s="244"/>
      <c r="G231" s="244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108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19"/>
      <c r="B232" s="220"/>
      <c r="C232" s="250" t="s">
        <v>283</v>
      </c>
      <c r="D232" s="225"/>
      <c r="E232" s="226">
        <v>5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110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19"/>
      <c r="B233" s="220"/>
      <c r="C233" s="251"/>
      <c r="D233" s="242"/>
      <c r="E233" s="242"/>
      <c r="F233" s="242"/>
      <c r="G233" s="242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112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5">
      <c r="A234" s="234">
        <v>26</v>
      </c>
      <c r="B234" s="235" t="s">
        <v>284</v>
      </c>
      <c r="C234" s="248" t="s">
        <v>285</v>
      </c>
      <c r="D234" s="236" t="s">
        <v>133</v>
      </c>
      <c r="E234" s="237">
        <v>1014.51</v>
      </c>
      <c r="F234" s="238"/>
      <c r="G234" s="239">
        <f>ROUND(E234*F234,2)</f>
        <v>0</v>
      </c>
      <c r="H234" s="238"/>
      <c r="I234" s="239">
        <f>ROUND(E234*H234,2)</f>
        <v>0</v>
      </c>
      <c r="J234" s="238"/>
      <c r="K234" s="239">
        <f>ROUND(E234*J234,2)</f>
        <v>0</v>
      </c>
      <c r="L234" s="239">
        <v>21</v>
      </c>
      <c r="M234" s="239">
        <f>G234*(1+L234/100)</f>
        <v>0</v>
      </c>
      <c r="N234" s="239">
        <v>0.28799999999999998</v>
      </c>
      <c r="O234" s="239">
        <f>ROUND(E234*N234,2)</f>
        <v>292.18</v>
      </c>
      <c r="P234" s="239">
        <v>0</v>
      </c>
      <c r="Q234" s="239">
        <f>ROUND(E234*P234,2)</f>
        <v>0</v>
      </c>
      <c r="R234" s="239"/>
      <c r="S234" s="239" t="s">
        <v>103</v>
      </c>
      <c r="T234" s="240" t="s">
        <v>121</v>
      </c>
      <c r="U234" s="221">
        <v>1.383E-2</v>
      </c>
      <c r="V234" s="221">
        <f>ROUND(E234*U234,2)</f>
        <v>14.03</v>
      </c>
      <c r="W234" s="221"/>
      <c r="X234" s="221" t="s">
        <v>105</v>
      </c>
      <c r="Y234" s="212"/>
      <c r="Z234" s="212"/>
      <c r="AA234" s="212"/>
      <c r="AB234" s="212"/>
      <c r="AC234" s="212"/>
      <c r="AD234" s="212"/>
      <c r="AE234" s="212"/>
      <c r="AF234" s="212"/>
      <c r="AG234" s="212" t="s">
        <v>106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5">
      <c r="A235" s="219"/>
      <c r="B235" s="220"/>
      <c r="C235" s="249" t="s">
        <v>238</v>
      </c>
      <c r="D235" s="241"/>
      <c r="E235" s="241"/>
      <c r="F235" s="241"/>
      <c r="G235" s="24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108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5">
      <c r="A236" s="219"/>
      <c r="B236" s="220"/>
      <c r="C236" s="252" t="s">
        <v>239</v>
      </c>
      <c r="D236" s="244"/>
      <c r="E236" s="244"/>
      <c r="F236" s="244"/>
      <c r="G236" s="244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108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5">
      <c r="A237" s="219"/>
      <c r="B237" s="220"/>
      <c r="C237" s="252" t="s">
        <v>240</v>
      </c>
      <c r="D237" s="244"/>
      <c r="E237" s="244"/>
      <c r="F237" s="244"/>
      <c r="G237" s="244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108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5">
      <c r="A238" s="219"/>
      <c r="B238" s="220"/>
      <c r="C238" s="252" t="s">
        <v>241</v>
      </c>
      <c r="D238" s="244"/>
      <c r="E238" s="244"/>
      <c r="F238" s="244"/>
      <c r="G238" s="244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108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5">
      <c r="A239" s="219"/>
      <c r="B239" s="220"/>
      <c r="C239" s="250" t="s">
        <v>286</v>
      </c>
      <c r="D239" s="225"/>
      <c r="E239" s="226">
        <v>1014.51</v>
      </c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110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5">
      <c r="A240" s="219"/>
      <c r="B240" s="220"/>
      <c r="C240" s="251"/>
      <c r="D240" s="242"/>
      <c r="E240" s="242"/>
      <c r="F240" s="242"/>
      <c r="G240" s="242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112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5">
      <c r="A241" s="234">
        <v>27</v>
      </c>
      <c r="B241" s="235" t="s">
        <v>287</v>
      </c>
      <c r="C241" s="248" t="s">
        <v>288</v>
      </c>
      <c r="D241" s="236" t="s">
        <v>133</v>
      </c>
      <c r="E241" s="237">
        <v>372.22500000000002</v>
      </c>
      <c r="F241" s="238"/>
      <c r="G241" s="239">
        <f>ROUND(E241*F241,2)</f>
        <v>0</v>
      </c>
      <c r="H241" s="238"/>
      <c r="I241" s="239">
        <f>ROUND(E241*H241,2)</f>
        <v>0</v>
      </c>
      <c r="J241" s="238"/>
      <c r="K241" s="239">
        <f>ROUND(E241*J241,2)</f>
        <v>0</v>
      </c>
      <c r="L241" s="239">
        <v>21</v>
      </c>
      <c r="M241" s="239">
        <f>G241*(1+L241/100)</f>
        <v>0</v>
      </c>
      <c r="N241" s="239">
        <v>0.18776000000000001</v>
      </c>
      <c r="O241" s="239">
        <f>ROUND(E241*N241,2)</f>
        <v>69.89</v>
      </c>
      <c r="P241" s="239">
        <v>0</v>
      </c>
      <c r="Q241" s="239">
        <f>ROUND(E241*P241,2)</f>
        <v>0</v>
      </c>
      <c r="R241" s="239"/>
      <c r="S241" s="239" t="s">
        <v>103</v>
      </c>
      <c r="T241" s="240" t="s">
        <v>121</v>
      </c>
      <c r="U241" s="221">
        <v>9.0299999999999998E-3</v>
      </c>
      <c r="V241" s="221">
        <f>ROUND(E241*U241,2)</f>
        <v>3.36</v>
      </c>
      <c r="W241" s="221"/>
      <c r="X241" s="221" t="s">
        <v>105</v>
      </c>
      <c r="Y241" s="212"/>
      <c r="Z241" s="212"/>
      <c r="AA241" s="212"/>
      <c r="AB241" s="212"/>
      <c r="AC241" s="212"/>
      <c r="AD241" s="212"/>
      <c r="AE241" s="212"/>
      <c r="AF241" s="212"/>
      <c r="AG241" s="212" t="s">
        <v>106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5">
      <c r="A242" s="219"/>
      <c r="B242" s="220"/>
      <c r="C242" s="249" t="s">
        <v>238</v>
      </c>
      <c r="D242" s="241"/>
      <c r="E242" s="241"/>
      <c r="F242" s="241"/>
      <c r="G242" s="24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108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5">
      <c r="A243" s="219"/>
      <c r="B243" s="220"/>
      <c r="C243" s="252" t="s">
        <v>239</v>
      </c>
      <c r="D243" s="244"/>
      <c r="E243" s="244"/>
      <c r="F243" s="244"/>
      <c r="G243" s="244"/>
      <c r="H243" s="221"/>
      <c r="I243" s="221"/>
      <c r="J243" s="221"/>
      <c r="K243" s="221"/>
      <c r="L243" s="221"/>
      <c r="M243" s="221"/>
      <c r="N243" s="221"/>
      <c r="O243" s="221"/>
      <c r="P243" s="221"/>
      <c r="Q243" s="221"/>
      <c r="R243" s="221"/>
      <c r="S243" s="221"/>
      <c r="T243" s="221"/>
      <c r="U243" s="221"/>
      <c r="V243" s="221"/>
      <c r="W243" s="221"/>
      <c r="X243" s="221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108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5">
      <c r="A244" s="219"/>
      <c r="B244" s="220"/>
      <c r="C244" s="252" t="s">
        <v>240</v>
      </c>
      <c r="D244" s="244"/>
      <c r="E244" s="244"/>
      <c r="F244" s="244"/>
      <c r="G244" s="244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108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5">
      <c r="A245" s="219"/>
      <c r="B245" s="220"/>
      <c r="C245" s="250" t="s">
        <v>289</v>
      </c>
      <c r="D245" s="225"/>
      <c r="E245" s="226">
        <v>372.22500000000002</v>
      </c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110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5">
      <c r="A246" s="219"/>
      <c r="B246" s="220"/>
      <c r="C246" s="251"/>
      <c r="D246" s="242"/>
      <c r="E246" s="242"/>
      <c r="F246" s="242"/>
      <c r="G246" s="242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112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x14ac:dyDescent="0.25">
      <c r="A247" s="228" t="s">
        <v>98</v>
      </c>
      <c r="B247" s="229" t="s">
        <v>66</v>
      </c>
      <c r="C247" s="247" t="s">
        <v>67</v>
      </c>
      <c r="D247" s="230"/>
      <c r="E247" s="231"/>
      <c r="F247" s="232"/>
      <c r="G247" s="232">
        <f>SUMIF(AG248:AG258,"&lt;&gt;NOR",G248:G258)</f>
        <v>0</v>
      </c>
      <c r="H247" s="232"/>
      <c r="I247" s="232">
        <f>SUM(I248:I258)</f>
        <v>0</v>
      </c>
      <c r="J247" s="232"/>
      <c r="K247" s="232">
        <f>SUM(K248:K258)</f>
        <v>0</v>
      </c>
      <c r="L247" s="232"/>
      <c r="M247" s="232">
        <f>SUM(M248:M258)</f>
        <v>0</v>
      </c>
      <c r="N247" s="232"/>
      <c r="O247" s="232">
        <f>SUM(O248:O258)</f>
        <v>3.02</v>
      </c>
      <c r="P247" s="232"/>
      <c r="Q247" s="232">
        <f>SUM(Q248:Q258)</f>
        <v>0</v>
      </c>
      <c r="R247" s="232"/>
      <c r="S247" s="232"/>
      <c r="T247" s="233"/>
      <c r="U247" s="227"/>
      <c r="V247" s="227">
        <f>SUM(V248:V258)</f>
        <v>0.14000000000000001</v>
      </c>
      <c r="W247" s="227"/>
      <c r="X247" s="227"/>
      <c r="AG247" t="s">
        <v>99</v>
      </c>
    </row>
    <row r="248" spans="1:60" outlineLevel="1" x14ac:dyDescent="0.25">
      <c r="A248" s="234">
        <v>28</v>
      </c>
      <c r="B248" s="235" t="s">
        <v>290</v>
      </c>
      <c r="C248" s="248" t="s">
        <v>291</v>
      </c>
      <c r="D248" s="236" t="s">
        <v>120</v>
      </c>
      <c r="E248" s="237">
        <v>2.4</v>
      </c>
      <c r="F248" s="238"/>
      <c r="G248" s="239">
        <f>ROUND(E248*F248,2)</f>
        <v>0</v>
      </c>
      <c r="H248" s="238"/>
      <c r="I248" s="239">
        <f>ROUND(E248*H248,2)</f>
        <v>0</v>
      </c>
      <c r="J248" s="238"/>
      <c r="K248" s="239">
        <f>ROUND(E248*J248,2)</f>
        <v>0</v>
      </c>
      <c r="L248" s="239">
        <v>21</v>
      </c>
      <c r="M248" s="239">
        <f>G248*(1+L248/100)</f>
        <v>0</v>
      </c>
      <c r="N248" s="239">
        <v>0</v>
      </c>
      <c r="O248" s="239">
        <f>ROUND(E248*N248,2)</f>
        <v>0</v>
      </c>
      <c r="P248" s="239">
        <v>0</v>
      </c>
      <c r="Q248" s="239">
        <f>ROUND(E248*P248,2)</f>
        <v>0</v>
      </c>
      <c r="R248" s="239"/>
      <c r="S248" s="239" t="s">
        <v>103</v>
      </c>
      <c r="T248" s="240" t="s">
        <v>141</v>
      </c>
      <c r="U248" s="221">
        <v>0</v>
      </c>
      <c r="V248" s="221">
        <f>ROUND(E248*U248,2)</f>
        <v>0</v>
      </c>
      <c r="W248" s="221"/>
      <c r="X248" s="221" t="s">
        <v>105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106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5">
      <c r="A249" s="219"/>
      <c r="B249" s="220"/>
      <c r="C249" s="249" t="s">
        <v>292</v>
      </c>
      <c r="D249" s="241"/>
      <c r="E249" s="241"/>
      <c r="F249" s="241"/>
      <c r="G249" s="24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108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ht="21" outlineLevel="1" x14ac:dyDescent="0.25">
      <c r="A250" s="219"/>
      <c r="B250" s="220"/>
      <c r="C250" s="252" t="s">
        <v>293</v>
      </c>
      <c r="D250" s="244"/>
      <c r="E250" s="244"/>
      <c r="F250" s="244"/>
      <c r="G250" s="244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108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43" t="str">
        <f>C250</f>
        <v xml:space="preserve"> – demontáž stávajícího betonového základu se všemi pomocnými doplňujícími úpravami pro uvedení do požadovaného stavu a s přepravou a dovozem potřebných mechanizmů k uvedené činnosti</v>
      </c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5">
      <c r="A251" s="219"/>
      <c r="B251" s="220"/>
      <c r="C251" s="252" t="s">
        <v>294</v>
      </c>
      <c r="D251" s="244"/>
      <c r="E251" s="244"/>
      <c r="F251" s="244"/>
      <c r="G251" s="244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108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5">
      <c r="A252" s="219"/>
      <c r="B252" s="220"/>
      <c r="C252" s="252" t="s">
        <v>295</v>
      </c>
      <c r="D252" s="244"/>
      <c r="E252" s="244"/>
      <c r="F252" s="244"/>
      <c r="G252" s="244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108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5">
      <c r="A253" s="219"/>
      <c r="B253" s="220"/>
      <c r="C253" s="250" t="s">
        <v>116</v>
      </c>
      <c r="D253" s="225"/>
      <c r="E253" s="226">
        <v>2.4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110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5">
      <c r="A254" s="219"/>
      <c r="B254" s="220"/>
      <c r="C254" s="251"/>
      <c r="D254" s="242"/>
      <c r="E254" s="242"/>
      <c r="F254" s="242"/>
      <c r="G254" s="242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112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5">
      <c r="A255" s="234">
        <v>29</v>
      </c>
      <c r="B255" s="235" t="s">
        <v>296</v>
      </c>
      <c r="C255" s="248" t="s">
        <v>297</v>
      </c>
      <c r="D255" s="236" t="s">
        <v>298</v>
      </c>
      <c r="E255" s="237">
        <v>7</v>
      </c>
      <c r="F255" s="238"/>
      <c r="G255" s="239">
        <f>ROUND(E255*F255,2)</f>
        <v>0</v>
      </c>
      <c r="H255" s="238"/>
      <c r="I255" s="239">
        <f>ROUND(E255*H255,2)</f>
        <v>0</v>
      </c>
      <c r="J255" s="238"/>
      <c r="K255" s="239">
        <f>ROUND(E255*J255,2)</f>
        <v>0</v>
      </c>
      <c r="L255" s="239">
        <v>21</v>
      </c>
      <c r="M255" s="239">
        <f>G255*(1+L255/100)</f>
        <v>0</v>
      </c>
      <c r="N255" s="239">
        <v>0.43093999999999999</v>
      </c>
      <c r="O255" s="239">
        <f>ROUND(E255*N255,2)</f>
        <v>3.02</v>
      </c>
      <c r="P255" s="239">
        <v>0</v>
      </c>
      <c r="Q255" s="239">
        <f>ROUND(E255*P255,2)</f>
        <v>0</v>
      </c>
      <c r="R255" s="239"/>
      <c r="S255" s="239" t="s">
        <v>103</v>
      </c>
      <c r="T255" s="240" t="s">
        <v>121</v>
      </c>
      <c r="U255" s="221">
        <v>2.0670000000000001E-2</v>
      </c>
      <c r="V255" s="221">
        <f>ROUND(E255*U255,2)</f>
        <v>0.14000000000000001</v>
      </c>
      <c r="W255" s="221"/>
      <c r="X255" s="221" t="s">
        <v>105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106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ht="21" outlineLevel="1" x14ac:dyDescent="0.25">
      <c r="A256" s="219"/>
      <c r="B256" s="220"/>
      <c r="C256" s="249" t="s">
        <v>299</v>
      </c>
      <c r="D256" s="241"/>
      <c r="E256" s="241"/>
      <c r="F256" s="241"/>
      <c r="G256" s="24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108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43" t="str">
        <f>C256</f>
        <v>- položka výškové úpravy zahrnuje všechny nutné práce a materiály pro zvýšení nebo snížení zařízení (včetně nutné úpravy stávajícího povrchu vozovky nebo chodníku).</v>
      </c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5">
      <c r="A257" s="219"/>
      <c r="B257" s="220"/>
      <c r="C257" s="250" t="s">
        <v>300</v>
      </c>
      <c r="D257" s="225"/>
      <c r="E257" s="226">
        <v>7</v>
      </c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110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5">
      <c r="A258" s="219"/>
      <c r="B258" s="220"/>
      <c r="C258" s="251"/>
      <c r="D258" s="242"/>
      <c r="E258" s="242"/>
      <c r="F258" s="242"/>
      <c r="G258" s="242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112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x14ac:dyDescent="0.25">
      <c r="A259" s="228" t="s">
        <v>98</v>
      </c>
      <c r="B259" s="229" t="s">
        <v>68</v>
      </c>
      <c r="C259" s="247" t="s">
        <v>69</v>
      </c>
      <c r="D259" s="230"/>
      <c r="E259" s="231"/>
      <c r="F259" s="232"/>
      <c r="G259" s="232">
        <f>SUMIF(AG260:AG310,"&lt;&gt;NOR",G260:G310)</f>
        <v>0</v>
      </c>
      <c r="H259" s="232"/>
      <c r="I259" s="232">
        <f>SUM(I260:I310)</f>
        <v>0</v>
      </c>
      <c r="J259" s="232"/>
      <c r="K259" s="232">
        <f>SUM(K260:K310)</f>
        <v>0</v>
      </c>
      <c r="L259" s="232"/>
      <c r="M259" s="232">
        <f>SUM(M260:M310)</f>
        <v>0</v>
      </c>
      <c r="N259" s="232"/>
      <c r="O259" s="232">
        <f>SUM(O260:O310)</f>
        <v>0</v>
      </c>
      <c r="P259" s="232"/>
      <c r="Q259" s="232">
        <f>SUM(Q260:Q310)</f>
        <v>0</v>
      </c>
      <c r="R259" s="232"/>
      <c r="S259" s="232"/>
      <c r="T259" s="233"/>
      <c r="U259" s="227"/>
      <c r="V259" s="227">
        <f>SUM(V260:V310)</f>
        <v>0</v>
      </c>
      <c r="W259" s="227"/>
      <c r="X259" s="227"/>
      <c r="AG259" t="s">
        <v>99</v>
      </c>
    </row>
    <row r="260" spans="1:60" outlineLevel="1" x14ac:dyDescent="0.25">
      <c r="A260" s="234">
        <v>30</v>
      </c>
      <c r="B260" s="235" t="s">
        <v>301</v>
      </c>
      <c r="C260" s="248" t="s">
        <v>302</v>
      </c>
      <c r="D260" s="236" t="s">
        <v>125</v>
      </c>
      <c r="E260" s="237">
        <v>232</v>
      </c>
      <c r="F260" s="238"/>
      <c r="G260" s="239">
        <f>ROUND(E260*F260,2)</f>
        <v>0</v>
      </c>
      <c r="H260" s="238"/>
      <c r="I260" s="239">
        <f>ROUND(E260*H260,2)</f>
        <v>0</v>
      </c>
      <c r="J260" s="238"/>
      <c r="K260" s="239">
        <f>ROUND(E260*J260,2)</f>
        <v>0</v>
      </c>
      <c r="L260" s="239">
        <v>21</v>
      </c>
      <c r="M260" s="239">
        <f>G260*(1+L260/100)</f>
        <v>0</v>
      </c>
      <c r="N260" s="239">
        <v>0</v>
      </c>
      <c r="O260" s="239">
        <f>ROUND(E260*N260,2)</f>
        <v>0</v>
      </c>
      <c r="P260" s="239">
        <v>0</v>
      </c>
      <c r="Q260" s="239">
        <f>ROUND(E260*P260,2)</f>
        <v>0</v>
      </c>
      <c r="R260" s="239"/>
      <c r="S260" s="239" t="s">
        <v>103</v>
      </c>
      <c r="T260" s="240" t="s">
        <v>104</v>
      </c>
      <c r="U260" s="221">
        <v>0</v>
      </c>
      <c r="V260" s="221">
        <f>ROUND(E260*U260,2)</f>
        <v>0</v>
      </c>
      <c r="W260" s="221"/>
      <c r="X260" s="221" t="s">
        <v>105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106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5">
      <c r="A261" s="219"/>
      <c r="B261" s="220"/>
      <c r="C261" s="249" t="s">
        <v>292</v>
      </c>
      <c r="D261" s="241"/>
      <c r="E261" s="241"/>
      <c r="F261" s="241"/>
      <c r="G261" s="24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108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5">
      <c r="A262" s="219"/>
      <c r="B262" s="220"/>
      <c r="C262" s="252" t="s">
        <v>303</v>
      </c>
      <c r="D262" s="244"/>
      <c r="E262" s="244"/>
      <c r="F262" s="244"/>
      <c r="G262" s="244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108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5">
      <c r="A263" s="219"/>
      <c r="B263" s="220"/>
      <c r="C263" s="252" t="s">
        <v>304</v>
      </c>
      <c r="D263" s="244"/>
      <c r="E263" s="244"/>
      <c r="F263" s="244"/>
      <c r="G263" s="244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108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5">
      <c r="A264" s="219"/>
      <c r="B264" s="220"/>
      <c r="C264" s="252" t="s">
        <v>305</v>
      </c>
      <c r="D264" s="244"/>
      <c r="E264" s="244"/>
      <c r="F264" s="244"/>
      <c r="G264" s="244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108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5">
      <c r="A265" s="219"/>
      <c r="B265" s="220"/>
      <c r="C265" s="252" t="s">
        <v>381</v>
      </c>
      <c r="D265" s="244"/>
      <c r="E265" s="244"/>
      <c r="F265" s="244"/>
      <c r="G265" s="244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108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5">
      <c r="A266" s="219"/>
      <c r="B266" s="220"/>
      <c r="C266" s="252" t="s">
        <v>306</v>
      </c>
      <c r="D266" s="244"/>
      <c r="E266" s="244"/>
      <c r="F266" s="244"/>
      <c r="G266" s="244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108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5">
      <c r="A267" s="219"/>
      <c r="B267" s="220"/>
      <c r="C267" s="252" t="s">
        <v>307</v>
      </c>
      <c r="D267" s="244"/>
      <c r="E267" s="244"/>
      <c r="F267" s="244"/>
      <c r="G267" s="244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108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5">
      <c r="A268" s="219"/>
      <c r="B268" s="220"/>
      <c r="C268" s="252" t="s">
        <v>308</v>
      </c>
      <c r="D268" s="244"/>
      <c r="E268" s="244"/>
      <c r="F268" s="244"/>
      <c r="G268" s="244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108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5">
      <c r="A269" s="219"/>
      <c r="B269" s="220"/>
      <c r="C269" s="252" t="s">
        <v>309</v>
      </c>
      <c r="D269" s="244"/>
      <c r="E269" s="244"/>
      <c r="F269" s="244"/>
      <c r="G269" s="244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108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5">
      <c r="A270" s="219"/>
      <c r="B270" s="220"/>
      <c r="C270" s="251"/>
      <c r="D270" s="242"/>
      <c r="E270" s="242"/>
      <c r="F270" s="242"/>
      <c r="G270" s="242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112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5">
      <c r="A271" s="234">
        <v>31</v>
      </c>
      <c r="B271" s="235" t="s">
        <v>310</v>
      </c>
      <c r="C271" s="248" t="s">
        <v>311</v>
      </c>
      <c r="D271" s="236" t="s">
        <v>125</v>
      </c>
      <c r="E271" s="237">
        <v>53.024999999999999</v>
      </c>
      <c r="F271" s="238"/>
      <c r="G271" s="239">
        <f>ROUND(E271*F271,2)</f>
        <v>0</v>
      </c>
      <c r="H271" s="238"/>
      <c r="I271" s="239">
        <f>ROUND(E271*H271,2)</f>
        <v>0</v>
      </c>
      <c r="J271" s="238"/>
      <c r="K271" s="239">
        <f>ROUND(E271*J271,2)</f>
        <v>0</v>
      </c>
      <c r="L271" s="239">
        <v>21</v>
      </c>
      <c r="M271" s="239">
        <f>G271*(1+L271/100)</f>
        <v>0</v>
      </c>
      <c r="N271" s="239">
        <v>0</v>
      </c>
      <c r="O271" s="239">
        <f>ROUND(E271*N271,2)</f>
        <v>0</v>
      </c>
      <c r="P271" s="239">
        <v>0</v>
      </c>
      <c r="Q271" s="239">
        <f>ROUND(E271*P271,2)</f>
        <v>0</v>
      </c>
      <c r="R271" s="239"/>
      <c r="S271" s="239" t="s">
        <v>103</v>
      </c>
      <c r="T271" s="240" t="s">
        <v>258</v>
      </c>
      <c r="U271" s="221">
        <v>0</v>
      </c>
      <c r="V271" s="221">
        <f>ROUND(E271*U271,2)</f>
        <v>0</v>
      </c>
      <c r="W271" s="221"/>
      <c r="X271" s="221" t="s">
        <v>105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106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5">
      <c r="A272" s="219"/>
      <c r="B272" s="220"/>
      <c r="C272" s="249" t="s">
        <v>312</v>
      </c>
      <c r="D272" s="241"/>
      <c r="E272" s="241"/>
      <c r="F272" s="241"/>
      <c r="G272" s="24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21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108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5">
      <c r="A273" s="219"/>
      <c r="B273" s="220"/>
      <c r="C273" s="252" t="s">
        <v>313</v>
      </c>
      <c r="D273" s="244"/>
      <c r="E273" s="244"/>
      <c r="F273" s="244"/>
      <c r="G273" s="244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108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5">
      <c r="A274" s="219"/>
      <c r="B274" s="220"/>
      <c r="C274" s="252" t="s">
        <v>314</v>
      </c>
      <c r="D274" s="244"/>
      <c r="E274" s="244"/>
      <c r="F274" s="244"/>
      <c r="G274" s="244"/>
      <c r="H274" s="221"/>
      <c r="I274" s="221"/>
      <c r="J274" s="221"/>
      <c r="K274" s="221"/>
      <c r="L274" s="221"/>
      <c r="M274" s="221"/>
      <c r="N274" s="221"/>
      <c r="O274" s="221"/>
      <c r="P274" s="221"/>
      <c r="Q274" s="221"/>
      <c r="R274" s="221"/>
      <c r="S274" s="221"/>
      <c r="T274" s="221"/>
      <c r="U274" s="221"/>
      <c r="V274" s="221"/>
      <c r="W274" s="221"/>
      <c r="X274" s="221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108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5">
      <c r="A275" s="219"/>
      <c r="B275" s="220"/>
      <c r="C275" s="250" t="s">
        <v>315</v>
      </c>
      <c r="D275" s="225"/>
      <c r="E275" s="226">
        <v>53.024999999999999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110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5">
      <c r="A276" s="219"/>
      <c r="B276" s="220"/>
      <c r="C276" s="251"/>
      <c r="D276" s="242"/>
      <c r="E276" s="242"/>
      <c r="F276" s="242"/>
      <c r="G276" s="242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112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5">
      <c r="A277" s="234">
        <v>32</v>
      </c>
      <c r="B277" s="235" t="s">
        <v>316</v>
      </c>
      <c r="C277" s="248" t="s">
        <v>317</v>
      </c>
      <c r="D277" s="236" t="s">
        <v>125</v>
      </c>
      <c r="E277" s="237">
        <v>549.57000000000005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21</v>
      </c>
      <c r="M277" s="239">
        <f>G277*(1+L277/100)</f>
        <v>0</v>
      </c>
      <c r="N277" s="239">
        <v>0</v>
      </c>
      <c r="O277" s="239">
        <f>ROUND(E277*N277,2)</f>
        <v>0</v>
      </c>
      <c r="P277" s="239">
        <v>0</v>
      </c>
      <c r="Q277" s="239">
        <f>ROUND(E277*P277,2)</f>
        <v>0</v>
      </c>
      <c r="R277" s="239"/>
      <c r="S277" s="239" t="s">
        <v>103</v>
      </c>
      <c r="T277" s="240" t="s">
        <v>258</v>
      </c>
      <c r="U277" s="221">
        <v>0</v>
      </c>
      <c r="V277" s="221">
        <f>ROUND(E277*U277,2)</f>
        <v>0</v>
      </c>
      <c r="W277" s="221"/>
      <c r="X277" s="221" t="s">
        <v>105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106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5">
      <c r="A278" s="219"/>
      <c r="B278" s="220"/>
      <c r="C278" s="249" t="s">
        <v>312</v>
      </c>
      <c r="D278" s="241"/>
      <c r="E278" s="241"/>
      <c r="F278" s="241"/>
      <c r="G278" s="241"/>
      <c r="H278" s="221"/>
      <c r="I278" s="221"/>
      <c r="J278" s="221"/>
      <c r="K278" s="221"/>
      <c r="L278" s="221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1"/>
      <c r="X278" s="221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108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5">
      <c r="A279" s="219"/>
      <c r="B279" s="220"/>
      <c r="C279" s="252" t="s">
        <v>313</v>
      </c>
      <c r="D279" s="244"/>
      <c r="E279" s="244"/>
      <c r="F279" s="244"/>
      <c r="G279" s="244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108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5">
      <c r="A280" s="219"/>
      <c r="B280" s="220"/>
      <c r="C280" s="252" t="s">
        <v>314</v>
      </c>
      <c r="D280" s="244"/>
      <c r="E280" s="244"/>
      <c r="F280" s="244"/>
      <c r="G280" s="244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108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5">
      <c r="A281" s="219"/>
      <c r="B281" s="220"/>
      <c r="C281" s="250" t="s">
        <v>318</v>
      </c>
      <c r="D281" s="225"/>
      <c r="E281" s="226">
        <v>549.57000000000005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110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5">
      <c r="A282" s="219"/>
      <c r="B282" s="220"/>
      <c r="C282" s="251"/>
      <c r="D282" s="242"/>
      <c r="E282" s="242"/>
      <c r="F282" s="242"/>
      <c r="G282" s="242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112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5">
      <c r="A283" s="234">
        <v>33</v>
      </c>
      <c r="B283" s="235" t="s">
        <v>316</v>
      </c>
      <c r="C283" s="248" t="s">
        <v>317</v>
      </c>
      <c r="D283" s="236" t="s">
        <v>125</v>
      </c>
      <c r="E283" s="237">
        <v>13.545</v>
      </c>
      <c r="F283" s="238"/>
      <c r="G283" s="239">
        <f>ROUND(E283*F283,2)</f>
        <v>0</v>
      </c>
      <c r="H283" s="238"/>
      <c r="I283" s="239">
        <f>ROUND(E283*H283,2)</f>
        <v>0</v>
      </c>
      <c r="J283" s="238"/>
      <c r="K283" s="239">
        <f>ROUND(E283*J283,2)</f>
        <v>0</v>
      </c>
      <c r="L283" s="239">
        <v>21</v>
      </c>
      <c r="M283" s="239">
        <f>G283*(1+L283/100)</f>
        <v>0</v>
      </c>
      <c r="N283" s="239">
        <v>0</v>
      </c>
      <c r="O283" s="239">
        <f>ROUND(E283*N283,2)</f>
        <v>0</v>
      </c>
      <c r="P283" s="239">
        <v>0</v>
      </c>
      <c r="Q283" s="239">
        <f>ROUND(E283*P283,2)</f>
        <v>0</v>
      </c>
      <c r="R283" s="239"/>
      <c r="S283" s="239" t="s">
        <v>103</v>
      </c>
      <c r="T283" s="240" t="s">
        <v>258</v>
      </c>
      <c r="U283" s="221">
        <v>0</v>
      </c>
      <c r="V283" s="221">
        <f>ROUND(E283*U283,2)</f>
        <v>0</v>
      </c>
      <c r="W283" s="221"/>
      <c r="X283" s="221" t="s">
        <v>105</v>
      </c>
      <c r="Y283" s="212"/>
      <c r="Z283" s="212"/>
      <c r="AA283" s="212"/>
      <c r="AB283" s="212"/>
      <c r="AC283" s="212"/>
      <c r="AD283" s="212"/>
      <c r="AE283" s="212"/>
      <c r="AF283" s="212"/>
      <c r="AG283" s="212" t="s">
        <v>106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5">
      <c r="A284" s="219"/>
      <c r="B284" s="220"/>
      <c r="C284" s="249" t="s">
        <v>312</v>
      </c>
      <c r="D284" s="241"/>
      <c r="E284" s="241"/>
      <c r="F284" s="241"/>
      <c r="G284" s="24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108</v>
      </c>
      <c r="AH284" s="212"/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5">
      <c r="A285" s="219"/>
      <c r="B285" s="220"/>
      <c r="C285" s="252" t="s">
        <v>313</v>
      </c>
      <c r="D285" s="244"/>
      <c r="E285" s="244"/>
      <c r="F285" s="244"/>
      <c r="G285" s="244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108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5">
      <c r="A286" s="219"/>
      <c r="B286" s="220"/>
      <c r="C286" s="252" t="s">
        <v>314</v>
      </c>
      <c r="D286" s="244"/>
      <c r="E286" s="244"/>
      <c r="F286" s="244"/>
      <c r="G286" s="244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108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5">
      <c r="A287" s="219"/>
      <c r="B287" s="220"/>
      <c r="C287" s="250" t="s">
        <v>319</v>
      </c>
      <c r="D287" s="225"/>
      <c r="E287" s="226">
        <v>13.545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110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5">
      <c r="A288" s="219"/>
      <c r="B288" s="220"/>
      <c r="C288" s="251"/>
      <c r="D288" s="242"/>
      <c r="E288" s="242"/>
      <c r="F288" s="242"/>
      <c r="G288" s="242"/>
      <c r="H288" s="221"/>
      <c r="I288" s="221"/>
      <c r="J288" s="221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112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5">
      <c r="A289" s="234">
        <v>34</v>
      </c>
      <c r="B289" s="235" t="s">
        <v>316</v>
      </c>
      <c r="C289" s="248" t="s">
        <v>317</v>
      </c>
      <c r="D289" s="236" t="s">
        <v>125</v>
      </c>
      <c r="E289" s="237">
        <v>1</v>
      </c>
      <c r="F289" s="238"/>
      <c r="G289" s="239">
        <f>ROUND(E289*F289,2)</f>
        <v>0</v>
      </c>
      <c r="H289" s="238"/>
      <c r="I289" s="239">
        <f>ROUND(E289*H289,2)</f>
        <v>0</v>
      </c>
      <c r="J289" s="238"/>
      <c r="K289" s="239">
        <f>ROUND(E289*J289,2)</f>
        <v>0</v>
      </c>
      <c r="L289" s="239">
        <v>21</v>
      </c>
      <c r="M289" s="239">
        <f>G289*(1+L289/100)</f>
        <v>0</v>
      </c>
      <c r="N289" s="239">
        <v>0</v>
      </c>
      <c r="O289" s="239">
        <f>ROUND(E289*N289,2)</f>
        <v>0</v>
      </c>
      <c r="P289" s="239">
        <v>0</v>
      </c>
      <c r="Q289" s="239">
        <f>ROUND(E289*P289,2)</f>
        <v>0</v>
      </c>
      <c r="R289" s="239"/>
      <c r="S289" s="239" t="s">
        <v>103</v>
      </c>
      <c r="T289" s="240" t="s">
        <v>258</v>
      </c>
      <c r="U289" s="221">
        <v>0</v>
      </c>
      <c r="V289" s="221">
        <f>ROUND(E289*U289,2)</f>
        <v>0</v>
      </c>
      <c r="W289" s="221"/>
      <c r="X289" s="221" t="s">
        <v>105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106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5">
      <c r="A290" s="219"/>
      <c r="B290" s="220"/>
      <c r="C290" s="249" t="s">
        <v>312</v>
      </c>
      <c r="D290" s="241"/>
      <c r="E290" s="241"/>
      <c r="F290" s="241"/>
      <c r="G290" s="241"/>
      <c r="H290" s="221"/>
      <c r="I290" s="221"/>
      <c r="J290" s="221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21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108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5">
      <c r="A291" s="219"/>
      <c r="B291" s="220"/>
      <c r="C291" s="252" t="s">
        <v>313</v>
      </c>
      <c r="D291" s="244"/>
      <c r="E291" s="244"/>
      <c r="F291" s="244"/>
      <c r="G291" s="244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108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5">
      <c r="A292" s="219"/>
      <c r="B292" s="220"/>
      <c r="C292" s="252" t="s">
        <v>314</v>
      </c>
      <c r="D292" s="244"/>
      <c r="E292" s="244"/>
      <c r="F292" s="244"/>
      <c r="G292" s="244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108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5">
      <c r="A293" s="219"/>
      <c r="B293" s="220"/>
      <c r="C293" s="250" t="s">
        <v>320</v>
      </c>
      <c r="D293" s="225"/>
      <c r="E293" s="226">
        <v>1</v>
      </c>
      <c r="F293" s="221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110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5">
      <c r="A294" s="219"/>
      <c r="B294" s="220"/>
      <c r="C294" s="251"/>
      <c r="D294" s="242"/>
      <c r="E294" s="242"/>
      <c r="F294" s="242"/>
      <c r="G294" s="242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112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5">
      <c r="A295" s="234">
        <v>35</v>
      </c>
      <c r="B295" s="235" t="s">
        <v>321</v>
      </c>
      <c r="C295" s="248" t="s">
        <v>322</v>
      </c>
      <c r="D295" s="236" t="s">
        <v>280</v>
      </c>
      <c r="E295" s="237">
        <v>5</v>
      </c>
      <c r="F295" s="238"/>
      <c r="G295" s="239">
        <f>ROUND(E295*F295,2)</f>
        <v>0</v>
      </c>
      <c r="H295" s="238"/>
      <c r="I295" s="239">
        <f>ROUND(E295*H295,2)</f>
        <v>0</v>
      </c>
      <c r="J295" s="238"/>
      <c r="K295" s="239">
        <f>ROUND(E295*J295,2)</f>
        <v>0</v>
      </c>
      <c r="L295" s="239">
        <v>21</v>
      </c>
      <c r="M295" s="239">
        <f>G295*(1+L295/100)</f>
        <v>0</v>
      </c>
      <c r="N295" s="239">
        <v>0</v>
      </c>
      <c r="O295" s="239">
        <f>ROUND(E295*N295,2)</f>
        <v>0</v>
      </c>
      <c r="P295" s="239">
        <v>0</v>
      </c>
      <c r="Q295" s="239">
        <f>ROUND(E295*P295,2)</f>
        <v>0</v>
      </c>
      <c r="R295" s="239"/>
      <c r="S295" s="239" t="s">
        <v>103</v>
      </c>
      <c r="T295" s="240" t="s">
        <v>121</v>
      </c>
      <c r="U295" s="221">
        <v>0</v>
      </c>
      <c r="V295" s="221">
        <f>ROUND(E295*U295,2)</f>
        <v>0</v>
      </c>
      <c r="W295" s="221"/>
      <c r="X295" s="221" t="s">
        <v>105</v>
      </c>
      <c r="Y295" s="212"/>
      <c r="Z295" s="212"/>
      <c r="AA295" s="212"/>
      <c r="AB295" s="212"/>
      <c r="AC295" s="212"/>
      <c r="AD295" s="212"/>
      <c r="AE295" s="212"/>
      <c r="AF295" s="212"/>
      <c r="AG295" s="212" t="s">
        <v>106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5">
      <c r="A296" s="219"/>
      <c r="B296" s="220"/>
      <c r="C296" s="249" t="s">
        <v>323</v>
      </c>
      <c r="D296" s="241"/>
      <c r="E296" s="241"/>
      <c r="F296" s="241"/>
      <c r="G296" s="24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108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 x14ac:dyDescent="0.25">
      <c r="A297" s="219"/>
      <c r="B297" s="220"/>
      <c r="C297" s="250" t="s">
        <v>283</v>
      </c>
      <c r="D297" s="225"/>
      <c r="E297" s="226">
        <v>5</v>
      </c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110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5">
      <c r="A298" s="219"/>
      <c r="B298" s="220"/>
      <c r="C298" s="251"/>
      <c r="D298" s="242"/>
      <c r="E298" s="242"/>
      <c r="F298" s="242"/>
      <c r="G298" s="242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112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5">
      <c r="A299" s="234">
        <v>36</v>
      </c>
      <c r="B299" s="235" t="s">
        <v>324</v>
      </c>
      <c r="C299" s="248" t="s">
        <v>325</v>
      </c>
      <c r="D299" s="236" t="s">
        <v>280</v>
      </c>
      <c r="E299" s="237">
        <v>232</v>
      </c>
      <c r="F299" s="238"/>
      <c r="G299" s="239">
        <f>ROUND(E299*F299,2)</f>
        <v>0</v>
      </c>
      <c r="H299" s="238"/>
      <c r="I299" s="239">
        <f>ROUND(E299*H299,2)</f>
        <v>0</v>
      </c>
      <c r="J299" s="238"/>
      <c r="K299" s="239">
        <f>ROUND(E299*J299,2)</f>
        <v>0</v>
      </c>
      <c r="L299" s="239">
        <v>21</v>
      </c>
      <c r="M299" s="239">
        <f>G299*(1+L299/100)</f>
        <v>0</v>
      </c>
      <c r="N299" s="239">
        <v>0</v>
      </c>
      <c r="O299" s="239">
        <f>ROUND(E299*N299,2)</f>
        <v>0</v>
      </c>
      <c r="P299" s="239">
        <v>0</v>
      </c>
      <c r="Q299" s="239">
        <f>ROUND(E299*P299,2)</f>
        <v>0</v>
      </c>
      <c r="R299" s="239"/>
      <c r="S299" s="239" t="s">
        <v>103</v>
      </c>
      <c r="T299" s="240" t="s">
        <v>104</v>
      </c>
      <c r="U299" s="221">
        <v>0</v>
      </c>
      <c r="V299" s="221">
        <f>ROUND(E299*U299,2)</f>
        <v>0</v>
      </c>
      <c r="W299" s="221"/>
      <c r="X299" s="221" t="s">
        <v>105</v>
      </c>
      <c r="Y299" s="212"/>
      <c r="Z299" s="212"/>
      <c r="AA299" s="212"/>
      <c r="AB299" s="212"/>
      <c r="AC299" s="212"/>
      <c r="AD299" s="212"/>
      <c r="AE299" s="212"/>
      <c r="AF299" s="212"/>
      <c r="AG299" s="212" t="s">
        <v>106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5">
      <c r="A300" s="219"/>
      <c r="B300" s="220"/>
      <c r="C300" s="249" t="s">
        <v>292</v>
      </c>
      <c r="D300" s="241"/>
      <c r="E300" s="241"/>
      <c r="F300" s="241"/>
      <c r="G300" s="24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108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5">
      <c r="A301" s="219"/>
      <c r="B301" s="220"/>
      <c r="C301" s="252" t="s">
        <v>303</v>
      </c>
      <c r="D301" s="244"/>
      <c r="E301" s="244"/>
      <c r="F301" s="244"/>
      <c r="G301" s="244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108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5">
      <c r="A302" s="219"/>
      <c r="B302" s="220"/>
      <c r="C302" s="252" t="s">
        <v>304</v>
      </c>
      <c r="D302" s="244"/>
      <c r="E302" s="244"/>
      <c r="F302" s="244"/>
      <c r="G302" s="244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108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5">
      <c r="A303" s="219"/>
      <c r="B303" s="220"/>
      <c r="C303" s="252" t="s">
        <v>305</v>
      </c>
      <c r="D303" s="244"/>
      <c r="E303" s="244"/>
      <c r="F303" s="244"/>
      <c r="G303" s="244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108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5">
      <c r="A304" s="219"/>
      <c r="B304" s="220"/>
      <c r="C304" s="252" t="s">
        <v>326</v>
      </c>
      <c r="D304" s="244"/>
      <c r="E304" s="244"/>
      <c r="F304" s="244"/>
      <c r="G304" s="244"/>
      <c r="H304" s="221"/>
      <c r="I304" s="221"/>
      <c r="J304" s="221"/>
      <c r="K304" s="221"/>
      <c r="L304" s="221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1"/>
      <c r="X304" s="221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108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5">
      <c r="A305" s="219"/>
      <c r="B305" s="220"/>
      <c r="C305" s="252" t="s">
        <v>327</v>
      </c>
      <c r="D305" s="244"/>
      <c r="E305" s="244"/>
      <c r="F305" s="244"/>
      <c r="G305" s="244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108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5">
      <c r="A306" s="219"/>
      <c r="B306" s="220"/>
      <c r="C306" s="252" t="s">
        <v>306</v>
      </c>
      <c r="D306" s="244"/>
      <c r="E306" s="244"/>
      <c r="F306" s="244"/>
      <c r="G306" s="244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108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5">
      <c r="A307" s="219"/>
      <c r="B307" s="220"/>
      <c r="C307" s="252" t="s">
        <v>307</v>
      </c>
      <c r="D307" s="244"/>
      <c r="E307" s="244"/>
      <c r="F307" s="244"/>
      <c r="G307" s="244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108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5">
      <c r="A308" s="219"/>
      <c r="B308" s="220"/>
      <c r="C308" s="252" t="s">
        <v>308</v>
      </c>
      <c r="D308" s="244"/>
      <c r="E308" s="244"/>
      <c r="F308" s="244"/>
      <c r="G308" s="244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108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5">
      <c r="A309" s="219"/>
      <c r="B309" s="220"/>
      <c r="C309" s="252" t="s">
        <v>309</v>
      </c>
      <c r="D309" s="244"/>
      <c r="E309" s="244"/>
      <c r="F309" s="244"/>
      <c r="G309" s="244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108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5">
      <c r="A310" s="219"/>
      <c r="B310" s="220"/>
      <c r="C310" s="251"/>
      <c r="D310" s="242"/>
      <c r="E310" s="242"/>
      <c r="F310" s="242"/>
      <c r="G310" s="242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112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x14ac:dyDescent="0.25">
      <c r="A311" s="228" t="s">
        <v>98</v>
      </c>
      <c r="B311" s="229" t="s">
        <v>70</v>
      </c>
      <c r="C311" s="247" t="s">
        <v>27</v>
      </c>
      <c r="D311" s="230"/>
      <c r="E311" s="231"/>
      <c r="F311" s="232"/>
      <c r="G311" s="232">
        <f>SUMIF(AG312:AG318,"&lt;&gt;NOR",G312:G318)</f>
        <v>0</v>
      </c>
      <c r="H311" s="232"/>
      <c r="I311" s="232">
        <f>SUM(I312:I318)</f>
        <v>0</v>
      </c>
      <c r="J311" s="232"/>
      <c r="K311" s="232">
        <f>SUM(K312:K318)</f>
        <v>0</v>
      </c>
      <c r="L311" s="232"/>
      <c r="M311" s="232">
        <f>SUM(M312:M318)</f>
        <v>0</v>
      </c>
      <c r="N311" s="232"/>
      <c r="O311" s="232">
        <f>SUM(O312:O318)</f>
        <v>0</v>
      </c>
      <c r="P311" s="232"/>
      <c r="Q311" s="232">
        <f>SUM(Q312:Q318)</f>
        <v>0</v>
      </c>
      <c r="R311" s="232"/>
      <c r="S311" s="232"/>
      <c r="T311" s="233"/>
      <c r="U311" s="227"/>
      <c r="V311" s="227">
        <f>SUM(V312:V318)</f>
        <v>0</v>
      </c>
      <c r="W311" s="227"/>
      <c r="X311" s="227"/>
      <c r="AG311" t="s">
        <v>99</v>
      </c>
    </row>
    <row r="312" spans="1:60" outlineLevel="1" x14ac:dyDescent="0.25">
      <c r="A312" s="234">
        <v>37</v>
      </c>
      <c r="B312" s="235" t="s">
        <v>328</v>
      </c>
      <c r="C312" s="248" t="s">
        <v>329</v>
      </c>
      <c r="D312" s="236" t="s">
        <v>140</v>
      </c>
      <c r="E312" s="237">
        <v>6</v>
      </c>
      <c r="F312" s="238"/>
      <c r="G312" s="239">
        <f>ROUND(E312*F312,2)</f>
        <v>0</v>
      </c>
      <c r="H312" s="238"/>
      <c r="I312" s="239">
        <f>ROUND(E312*H312,2)</f>
        <v>0</v>
      </c>
      <c r="J312" s="238"/>
      <c r="K312" s="239">
        <f>ROUND(E312*J312,2)</f>
        <v>0</v>
      </c>
      <c r="L312" s="239">
        <v>21</v>
      </c>
      <c r="M312" s="239">
        <f>G312*(1+L312/100)</f>
        <v>0</v>
      </c>
      <c r="N312" s="239">
        <v>0</v>
      </c>
      <c r="O312" s="239">
        <f>ROUND(E312*N312,2)</f>
        <v>0</v>
      </c>
      <c r="P312" s="239">
        <v>0</v>
      </c>
      <c r="Q312" s="239">
        <f>ROUND(E312*P312,2)</f>
        <v>0</v>
      </c>
      <c r="R312" s="239"/>
      <c r="S312" s="239" t="s">
        <v>103</v>
      </c>
      <c r="T312" s="240" t="s">
        <v>141</v>
      </c>
      <c r="U312" s="221">
        <v>0</v>
      </c>
      <c r="V312" s="221">
        <f>ROUND(E312*U312,2)</f>
        <v>0</v>
      </c>
      <c r="W312" s="221"/>
      <c r="X312" s="221" t="s">
        <v>105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106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5">
      <c r="A313" s="219"/>
      <c r="B313" s="220"/>
      <c r="C313" s="249" t="s">
        <v>292</v>
      </c>
      <c r="D313" s="241"/>
      <c r="E313" s="241"/>
      <c r="F313" s="241"/>
      <c r="G313" s="24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108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5">
      <c r="A314" s="219"/>
      <c r="B314" s="220"/>
      <c r="C314" s="252" t="s">
        <v>330</v>
      </c>
      <c r="D314" s="244"/>
      <c r="E314" s="244"/>
      <c r="F314" s="244"/>
      <c r="G314" s="244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21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108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5">
      <c r="A315" s="219"/>
      <c r="B315" s="220"/>
      <c r="C315" s="253" t="s">
        <v>331</v>
      </c>
      <c r="D315" s="222"/>
      <c r="E315" s="223"/>
      <c r="F315" s="224"/>
      <c r="G315" s="224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108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5">
      <c r="A316" s="219"/>
      <c r="B316" s="220"/>
      <c r="C316" s="252" t="s">
        <v>332</v>
      </c>
      <c r="D316" s="244"/>
      <c r="E316" s="244"/>
      <c r="F316" s="244"/>
      <c r="G316" s="244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108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5">
      <c r="A317" s="219"/>
      <c r="B317" s="220"/>
      <c r="C317" s="250" t="s">
        <v>333</v>
      </c>
      <c r="D317" s="225"/>
      <c r="E317" s="226">
        <v>6</v>
      </c>
      <c r="F317" s="221"/>
      <c r="G317" s="221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21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110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5">
      <c r="A318" s="219"/>
      <c r="B318" s="220"/>
      <c r="C318" s="251"/>
      <c r="D318" s="242"/>
      <c r="E318" s="242"/>
      <c r="F318" s="242"/>
      <c r="G318" s="242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112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x14ac:dyDescent="0.25">
      <c r="A319" s="228" t="s">
        <v>98</v>
      </c>
      <c r="B319" s="229" t="s">
        <v>71</v>
      </c>
      <c r="C319" s="247" t="s">
        <v>28</v>
      </c>
      <c r="D319" s="230"/>
      <c r="E319" s="231"/>
      <c r="F319" s="232"/>
      <c r="G319" s="232">
        <f>SUMIF(AG320:AG363,"&lt;&gt;NOR",G320:G363)</f>
        <v>0</v>
      </c>
      <c r="H319" s="232"/>
      <c r="I319" s="232">
        <f>SUM(I320:I363)</f>
        <v>0</v>
      </c>
      <c r="J319" s="232"/>
      <c r="K319" s="232">
        <f>SUM(K320:K363)</f>
        <v>0</v>
      </c>
      <c r="L319" s="232"/>
      <c r="M319" s="232">
        <f>SUM(M320:M363)</f>
        <v>0</v>
      </c>
      <c r="N319" s="232"/>
      <c r="O319" s="232">
        <f>SUM(O320:O363)</f>
        <v>0</v>
      </c>
      <c r="P319" s="232"/>
      <c r="Q319" s="232">
        <f>SUM(Q320:Q363)</f>
        <v>0</v>
      </c>
      <c r="R319" s="232"/>
      <c r="S319" s="232"/>
      <c r="T319" s="233"/>
      <c r="U319" s="227"/>
      <c r="V319" s="227">
        <f>SUM(V320:V363)</f>
        <v>0</v>
      </c>
      <c r="W319" s="227"/>
      <c r="X319" s="227"/>
      <c r="AG319" t="s">
        <v>99</v>
      </c>
    </row>
    <row r="320" spans="1:60" outlineLevel="1" x14ac:dyDescent="0.25">
      <c r="A320" s="234">
        <v>38</v>
      </c>
      <c r="B320" s="235" t="s">
        <v>334</v>
      </c>
      <c r="C320" s="248" t="s">
        <v>335</v>
      </c>
      <c r="D320" s="236" t="s">
        <v>336</v>
      </c>
      <c r="E320" s="237">
        <v>1</v>
      </c>
      <c r="F320" s="238"/>
      <c r="G320" s="239">
        <f>ROUND(E320*F320,2)</f>
        <v>0</v>
      </c>
      <c r="H320" s="238"/>
      <c r="I320" s="239">
        <f>ROUND(E320*H320,2)</f>
        <v>0</v>
      </c>
      <c r="J320" s="238"/>
      <c r="K320" s="239">
        <f>ROUND(E320*J320,2)</f>
        <v>0</v>
      </c>
      <c r="L320" s="239">
        <v>21</v>
      </c>
      <c r="M320" s="239">
        <f>G320*(1+L320/100)</f>
        <v>0</v>
      </c>
      <c r="N320" s="239">
        <v>0</v>
      </c>
      <c r="O320" s="239">
        <f>ROUND(E320*N320,2)</f>
        <v>0</v>
      </c>
      <c r="P320" s="239">
        <v>0</v>
      </c>
      <c r="Q320" s="239">
        <f>ROUND(E320*P320,2)</f>
        <v>0</v>
      </c>
      <c r="R320" s="239"/>
      <c r="S320" s="239" t="s">
        <v>103</v>
      </c>
      <c r="T320" s="240" t="s">
        <v>104</v>
      </c>
      <c r="U320" s="221">
        <v>0</v>
      </c>
      <c r="V320" s="221">
        <f>ROUND(E320*U320,2)</f>
        <v>0</v>
      </c>
      <c r="W320" s="221"/>
      <c r="X320" s="221" t="s">
        <v>105</v>
      </c>
      <c r="Y320" s="212"/>
      <c r="Z320" s="212"/>
      <c r="AA320" s="212"/>
      <c r="AB320" s="212"/>
      <c r="AC320" s="212"/>
      <c r="AD320" s="212"/>
      <c r="AE320" s="212"/>
      <c r="AF320" s="212"/>
      <c r="AG320" s="212" t="s">
        <v>106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5">
      <c r="A321" s="219"/>
      <c r="B321" s="220"/>
      <c r="C321" s="249" t="s">
        <v>337</v>
      </c>
      <c r="D321" s="241"/>
      <c r="E321" s="241"/>
      <c r="F321" s="241"/>
      <c r="G321" s="24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21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108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5">
      <c r="A322" s="219"/>
      <c r="B322" s="220"/>
      <c r="C322" s="251"/>
      <c r="D322" s="242"/>
      <c r="E322" s="242"/>
      <c r="F322" s="242"/>
      <c r="G322" s="242"/>
      <c r="H322" s="221"/>
      <c r="I322" s="221"/>
      <c r="J322" s="221"/>
      <c r="K322" s="221"/>
      <c r="L322" s="221"/>
      <c r="M322" s="221"/>
      <c r="N322" s="221"/>
      <c r="O322" s="221"/>
      <c r="P322" s="221"/>
      <c r="Q322" s="221"/>
      <c r="R322" s="221"/>
      <c r="S322" s="221"/>
      <c r="T322" s="221"/>
      <c r="U322" s="221"/>
      <c r="V322" s="221"/>
      <c r="W322" s="221"/>
      <c r="X322" s="221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112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5">
      <c r="A323" s="234">
        <v>39</v>
      </c>
      <c r="B323" s="235" t="s">
        <v>338</v>
      </c>
      <c r="C323" s="248" t="s">
        <v>339</v>
      </c>
      <c r="D323" s="236" t="s">
        <v>336</v>
      </c>
      <c r="E323" s="237">
        <v>1</v>
      </c>
      <c r="F323" s="238"/>
      <c r="G323" s="239">
        <f>ROUND(E323*F323,2)</f>
        <v>0</v>
      </c>
      <c r="H323" s="238"/>
      <c r="I323" s="239">
        <f>ROUND(E323*H323,2)</f>
        <v>0</v>
      </c>
      <c r="J323" s="238"/>
      <c r="K323" s="239">
        <f>ROUND(E323*J323,2)</f>
        <v>0</v>
      </c>
      <c r="L323" s="239">
        <v>21</v>
      </c>
      <c r="M323" s="239">
        <f>G323*(1+L323/100)</f>
        <v>0</v>
      </c>
      <c r="N323" s="239">
        <v>0</v>
      </c>
      <c r="O323" s="239">
        <f>ROUND(E323*N323,2)</f>
        <v>0</v>
      </c>
      <c r="P323" s="239">
        <v>0</v>
      </c>
      <c r="Q323" s="239">
        <f>ROUND(E323*P323,2)</f>
        <v>0</v>
      </c>
      <c r="R323" s="239"/>
      <c r="S323" s="239" t="s">
        <v>103</v>
      </c>
      <c r="T323" s="240" t="s">
        <v>104</v>
      </c>
      <c r="U323" s="221">
        <v>0</v>
      </c>
      <c r="V323" s="221">
        <f>ROUND(E323*U323,2)</f>
        <v>0</v>
      </c>
      <c r="W323" s="221"/>
      <c r="X323" s="221" t="s">
        <v>105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106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5">
      <c r="A324" s="219"/>
      <c r="B324" s="220"/>
      <c r="C324" s="254"/>
      <c r="D324" s="245"/>
      <c r="E324" s="245"/>
      <c r="F324" s="245"/>
      <c r="G324" s="245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21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112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5">
      <c r="A325" s="234">
        <v>40</v>
      </c>
      <c r="B325" s="235" t="s">
        <v>340</v>
      </c>
      <c r="C325" s="248" t="s">
        <v>341</v>
      </c>
      <c r="D325" s="236" t="s">
        <v>336</v>
      </c>
      <c r="E325" s="237">
        <v>1</v>
      </c>
      <c r="F325" s="238"/>
      <c r="G325" s="239">
        <f>ROUND(E325*F325,2)</f>
        <v>0</v>
      </c>
      <c r="H325" s="238"/>
      <c r="I325" s="239">
        <f>ROUND(E325*H325,2)</f>
        <v>0</v>
      </c>
      <c r="J325" s="238"/>
      <c r="K325" s="239">
        <f>ROUND(E325*J325,2)</f>
        <v>0</v>
      </c>
      <c r="L325" s="239">
        <v>21</v>
      </c>
      <c r="M325" s="239">
        <f>G325*(1+L325/100)</f>
        <v>0</v>
      </c>
      <c r="N325" s="239">
        <v>0</v>
      </c>
      <c r="O325" s="239">
        <f>ROUND(E325*N325,2)</f>
        <v>0</v>
      </c>
      <c r="P325" s="239">
        <v>0</v>
      </c>
      <c r="Q325" s="239">
        <f>ROUND(E325*P325,2)</f>
        <v>0</v>
      </c>
      <c r="R325" s="239"/>
      <c r="S325" s="239" t="s">
        <v>103</v>
      </c>
      <c r="T325" s="240" t="s">
        <v>104</v>
      </c>
      <c r="U325" s="221">
        <v>0</v>
      </c>
      <c r="V325" s="221">
        <f>ROUND(E325*U325,2)</f>
        <v>0</v>
      </c>
      <c r="W325" s="221"/>
      <c r="X325" s="221" t="s">
        <v>105</v>
      </c>
      <c r="Y325" s="212"/>
      <c r="Z325" s="212"/>
      <c r="AA325" s="212"/>
      <c r="AB325" s="212"/>
      <c r="AC325" s="212"/>
      <c r="AD325" s="212"/>
      <c r="AE325" s="212"/>
      <c r="AF325" s="212"/>
      <c r="AG325" s="212" t="s">
        <v>106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61.8" outlineLevel="1" x14ac:dyDescent="0.25">
      <c r="A326" s="219"/>
      <c r="B326" s="220"/>
      <c r="C326" s="249" t="s">
        <v>342</v>
      </c>
      <c r="D326" s="241"/>
      <c r="E326" s="241"/>
      <c r="F326" s="241"/>
      <c r="G326" s="241"/>
      <c r="H326" s="221"/>
      <c r="I326" s="221"/>
      <c r="J326" s="221"/>
      <c r="K326" s="221"/>
      <c r="L326" s="221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1"/>
      <c r="X326" s="221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108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43" t="str">
        <f>C326</f>
        <v>zahrnuje veškeré náklady spojené s objednatelem požadovanými zařízeními. Veškeré přechodné svislé i vodorovné dopravní značení, dopravní zařízení, výstražné vozíky,montáž, demontáž, pronájem, pravidelnou kontrolu, údržbu, servis, přemisťování, přeznačování a manipulaci s nimi a zajištění inženýrské činnosti pro projednání DIO. Definitivní řešení provizorního dopravního opatření si zajistí zhotovitel stavby včetně detailního projednání a patřičných rozhodnutí s ohledem na skutečnou dopravní situaci a skutečné omezení dopravy v daných časových horizontech,včetně zajištění provizorních pěších tras. Náklady spojené se zajištěním uzavírek a stanovení místní úpravy na PK vč. související inženýrské činnoti dle PD a požadavků objednatele během výstavby.</v>
      </c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5">
      <c r="A327" s="219"/>
      <c r="B327" s="220"/>
      <c r="C327" s="251"/>
      <c r="D327" s="242"/>
      <c r="E327" s="242"/>
      <c r="F327" s="242"/>
      <c r="G327" s="242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112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5">
      <c r="A328" s="234">
        <v>41</v>
      </c>
      <c r="B328" s="235" t="s">
        <v>343</v>
      </c>
      <c r="C328" s="248" t="s">
        <v>344</v>
      </c>
      <c r="D328" s="236" t="s">
        <v>336</v>
      </c>
      <c r="E328" s="237">
        <v>1</v>
      </c>
      <c r="F328" s="238"/>
      <c r="G328" s="239">
        <f>ROUND(E328*F328,2)</f>
        <v>0</v>
      </c>
      <c r="H328" s="238"/>
      <c r="I328" s="239">
        <f>ROUND(E328*H328,2)</f>
        <v>0</v>
      </c>
      <c r="J328" s="238"/>
      <c r="K328" s="239">
        <f>ROUND(E328*J328,2)</f>
        <v>0</v>
      </c>
      <c r="L328" s="239">
        <v>21</v>
      </c>
      <c r="M328" s="239">
        <f>G328*(1+L328/100)</f>
        <v>0</v>
      </c>
      <c r="N328" s="239">
        <v>0</v>
      </c>
      <c r="O328" s="239">
        <f>ROUND(E328*N328,2)</f>
        <v>0</v>
      </c>
      <c r="P328" s="239">
        <v>0</v>
      </c>
      <c r="Q328" s="239">
        <f>ROUND(E328*P328,2)</f>
        <v>0</v>
      </c>
      <c r="R328" s="239"/>
      <c r="S328" s="239" t="s">
        <v>103</v>
      </c>
      <c r="T328" s="240" t="s">
        <v>104</v>
      </c>
      <c r="U328" s="221">
        <v>0</v>
      </c>
      <c r="V328" s="221">
        <f>ROUND(E328*U328,2)</f>
        <v>0</v>
      </c>
      <c r="W328" s="221"/>
      <c r="X328" s="221" t="s">
        <v>105</v>
      </c>
      <c r="Y328" s="212"/>
      <c r="Z328" s="212"/>
      <c r="AA328" s="212"/>
      <c r="AB328" s="212"/>
      <c r="AC328" s="212"/>
      <c r="AD328" s="212"/>
      <c r="AE328" s="212"/>
      <c r="AF328" s="212"/>
      <c r="AG328" s="212" t="s">
        <v>106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ht="21" outlineLevel="1" x14ac:dyDescent="0.25">
      <c r="A329" s="219"/>
      <c r="B329" s="220"/>
      <c r="C329" s="249" t="s">
        <v>345</v>
      </c>
      <c r="D329" s="241"/>
      <c r="E329" s="241"/>
      <c r="F329" s="241"/>
      <c r="G329" s="241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V329" s="221"/>
      <c r="W329" s="221"/>
      <c r="X329" s="221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108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43" t="str">
        <f>C329</f>
        <v>zahrnuje veškeré náklady spojené s objednatelem požadovanými zařízeními. Ochrana stávajících sítí technické infrastruktury na staveništi a zajištění stability</v>
      </c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5">
      <c r="A330" s="219"/>
      <c r="B330" s="220"/>
      <c r="C330" s="252" t="s">
        <v>346</v>
      </c>
      <c r="D330" s="244"/>
      <c r="E330" s="244"/>
      <c r="F330" s="244"/>
      <c r="G330" s="244"/>
      <c r="H330" s="221"/>
      <c r="I330" s="221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1"/>
      <c r="U330" s="221"/>
      <c r="V330" s="221"/>
      <c r="W330" s="221"/>
      <c r="X330" s="221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108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ht="20.399999999999999" outlineLevel="1" x14ac:dyDescent="0.25">
      <c r="A331" s="219"/>
      <c r="B331" s="220"/>
      <c r="C331" s="250" t="s">
        <v>347</v>
      </c>
      <c r="D331" s="225"/>
      <c r="E331" s="226">
        <v>1</v>
      </c>
      <c r="F331" s="221"/>
      <c r="G331" s="221"/>
      <c r="H331" s="221"/>
      <c r="I331" s="221"/>
      <c r="J331" s="221"/>
      <c r="K331" s="221"/>
      <c r="L331" s="221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110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5">
      <c r="A332" s="219"/>
      <c r="B332" s="220"/>
      <c r="C332" s="251"/>
      <c r="D332" s="242"/>
      <c r="E332" s="242"/>
      <c r="F332" s="242"/>
      <c r="G332" s="242"/>
      <c r="H332" s="221"/>
      <c r="I332" s="221"/>
      <c r="J332" s="221"/>
      <c r="K332" s="221"/>
      <c r="L332" s="221"/>
      <c r="M332" s="221"/>
      <c r="N332" s="221"/>
      <c r="O332" s="221"/>
      <c r="P332" s="221"/>
      <c r="Q332" s="221"/>
      <c r="R332" s="221"/>
      <c r="S332" s="221"/>
      <c r="T332" s="221"/>
      <c r="U332" s="221"/>
      <c r="V332" s="221"/>
      <c r="W332" s="221"/>
      <c r="X332" s="221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112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5">
      <c r="A333" s="234">
        <v>42</v>
      </c>
      <c r="B333" s="235" t="s">
        <v>348</v>
      </c>
      <c r="C333" s="248" t="s">
        <v>349</v>
      </c>
      <c r="D333" s="236" t="s">
        <v>336</v>
      </c>
      <c r="E333" s="237">
        <v>3</v>
      </c>
      <c r="F333" s="238"/>
      <c r="G333" s="239">
        <f>ROUND(E333*F333,2)</f>
        <v>0</v>
      </c>
      <c r="H333" s="238"/>
      <c r="I333" s="239">
        <f>ROUND(E333*H333,2)</f>
        <v>0</v>
      </c>
      <c r="J333" s="238"/>
      <c r="K333" s="239">
        <f>ROUND(E333*J333,2)</f>
        <v>0</v>
      </c>
      <c r="L333" s="239">
        <v>21</v>
      </c>
      <c r="M333" s="239">
        <f>G333*(1+L333/100)</f>
        <v>0</v>
      </c>
      <c r="N333" s="239">
        <v>0</v>
      </c>
      <c r="O333" s="239">
        <f>ROUND(E333*N333,2)</f>
        <v>0</v>
      </c>
      <c r="P333" s="239">
        <v>0</v>
      </c>
      <c r="Q333" s="239">
        <f>ROUND(E333*P333,2)</f>
        <v>0</v>
      </c>
      <c r="R333" s="239"/>
      <c r="S333" s="239" t="s">
        <v>103</v>
      </c>
      <c r="T333" s="240" t="s">
        <v>104</v>
      </c>
      <c r="U333" s="221">
        <v>0</v>
      </c>
      <c r="V333" s="221">
        <f>ROUND(E333*U333,2)</f>
        <v>0</v>
      </c>
      <c r="W333" s="221"/>
      <c r="X333" s="221" t="s">
        <v>105</v>
      </c>
      <c r="Y333" s="212"/>
      <c r="Z333" s="212"/>
      <c r="AA333" s="212"/>
      <c r="AB333" s="212"/>
      <c r="AC333" s="212"/>
      <c r="AD333" s="212"/>
      <c r="AE333" s="212"/>
      <c r="AF333" s="212"/>
      <c r="AG333" s="212" t="s">
        <v>106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5">
      <c r="A334" s="219"/>
      <c r="B334" s="220"/>
      <c r="C334" s="249" t="s">
        <v>350</v>
      </c>
      <c r="D334" s="241"/>
      <c r="E334" s="241"/>
      <c r="F334" s="241"/>
      <c r="G334" s="241"/>
      <c r="H334" s="221"/>
      <c r="I334" s="221"/>
      <c r="J334" s="221"/>
      <c r="K334" s="221"/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108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5">
      <c r="A335" s="219"/>
      <c r="B335" s="220"/>
      <c r="C335" s="250" t="s">
        <v>351</v>
      </c>
      <c r="D335" s="225"/>
      <c r="E335" s="226">
        <v>1</v>
      </c>
      <c r="F335" s="221"/>
      <c r="G335" s="221"/>
      <c r="H335" s="221"/>
      <c r="I335" s="221"/>
      <c r="J335" s="221"/>
      <c r="K335" s="221"/>
      <c r="L335" s="221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1"/>
      <c r="X335" s="221"/>
      <c r="Y335" s="212"/>
      <c r="Z335" s="212"/>
      <c r="AA335" s="212"/>
      <c r="AB335" s="212"/>
      <c r="AC335" s="212"/>
      <c r="AD335" s="212"/>
      <c r="AE335" s="212"/>
      <c r="AF335" s="212"/>
      <c r="AG335" s="212" t="s">
        <v>110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5">
      <c r="A336" s="219"/>
      <c r="B336" s="220"/>
      <c r="C336" s="250" t="s">
        <v>352</v>
      </c>
      <c r="D336" s="225"/>
      <c r="E336" s="226">
        <v>1</v>
      </c>
      <c r="F336" s="221"/>
      <c r="G336" s="221"/>
      <c r="H336" s="221"/>
      <c r="I336" s="221"/>
      <c r="J336" s="221"/>
      <c r="K336" s="221"/>
      <c r="L336" s="221"/>
      <c r="M336" s="221"/>
      <c r="N336" s="221"/>
      <c r="O336" s="221"/>
      <c r="P336" s="221"/>
      <c r="Q336" s="221"/>
      <c r="R336" s="221"/>
      <c r="S336" s="221"/>
      <c r="T336" s="221"/>
      <c r="U336" s="221"/>
      <c r="V336" s="221"/>
      <c r="W336" s="221"/>
      <c r="X336" s="221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110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5">
      <c r="A337" s="219"/>
      <c r="B337" s="220"/>
      <c r="C337" s="250" t="s">
        <v>353</v>
      </c>
      <c r="D337" s="225"/>
      <c r="E337" s="226">
        <v>1</v>
      </c>
      <c r="F337" s="221"/>
      <c r="G337" s="221"/>
      <c r="H337" s="221"/>
      <c r="I337" s="221"/>
      <c r="J337" s="221"/>
      <c r="K337" s="221"/>
      <c r="L337" s="221"/>
      <c r="M337" s="221"/>
      <c r="N337" s="221"/>
      <c r="O337" s="221"/>
      <c r="P337" s="221"/>
      <c r="Q337" s="221"/>
      <c r="R337" s="221"/>
      <c r="S337" s="221"/>
      <c r="T337" s="221"/>
      <c r="U337" s="221"/>
      <c r="V337" s="221"/>
      <c r="W337" s="221"/>
      <c r="X337" s="221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110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5">
      <c r="A338" s="219"/>
      <c r="B338" s="220"/>
      <c r="C338" s="251"/>
      <c r="D338" s="242"/>
      <c r="E338" s="242"/>
      <c r="F338" s="242"/>
      <c r="G338" s="242"/>
      <c r="H338" s="221"/>
      <c r="I338" s="221"/>
      <c r="J338" s="221"/>
      <c r="K338" s="221"/>
      <c r="L338" s="221"/>
      <c r="M338" s="221"/>
      <c r="N338" s="221"/>
      <c r="O338" s="221"/>
      <c r="P338" s="221"/>
      <c r="Q338" s="221"/>
      <c r="R338" s="221"/>
      <c r="S338" s="221"/>
      <c r="T338" s="221"/>
      <c r="U338" s="221"/>
      <c r="V338" s="221"/>
      <c r="W338" s="221"/>
      <c r="X338" s="221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112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5">
      <c r="A339" s="234">
        <v>43</v>
      </c>
      <c r="B339" s="235" t="s">
        <v>354</v>
      </c>
      <c r="C339" s="248" t="s">
        <v>355</v>
      </c>
      <c r="D339" s="236" t="s">
        <v>336</v>
      </c>
      <c r="E339" s="237">
        <v>1</v>
      </c>
      <c r="F339" s="238"/>
      <c r="G339" s="239">
        <f>ROUND(E339*F339,2)</f>
        <v>0</v>
      </c>
      <c r="H339" s="238"/>
      <c r="I339" s="239">
        <f>ROUND(E339*H339,2)</f>
        <v>0</v>
      </c>
      <c r="J339" s="238"/>
      <c r="K339" s="239">
        <f>ROUND(E339*J339,2)</f>
        <v>0</v>
      </c>
      <c r="L339" s="239">
        <v>21</v>
      </c>
      <c r="M339" s="239">
        <f>G339*(1+L339/100)</f>
        <v>0</v>
      </c>
      <c r="N339" s="239">
        <v>0</v>
      </c>
      <c r="O339" s="239">
        <f>ROUND(E339*N339,2)</f>
        <v>0</v>
      </c>
      <c r="P339" s="239">
        <v>0</v>
      </c>
      <c r="Q339" s="239">
        <f>ROUND(E339*P339,2)</f>
        <v>0</v>
      </c>
      <c r="R339" s="239"/>
      <c r="S339" s="239" t="s">
        <v>103</v>
      </c>
      <c r="T339" s="240" t="s">
        <v>104</v>
      </c>
      <c r="U339" s="221">
        <v>0</v>
      </c>
      <c r="V339" s="221">
        <f>ROUND(E339*U339,2)</f>
        <v>0</v>
      </c>
      <c r="W339" s="221"/>
      <c r="X339" s="221" t="s">
        <v>105</v>
      </c>
      <c r="Y339" s="212"/>
      <c r="Z339" s="212"/>
      <c r="AA339" s="212"/>
      <c r="AB339" s="212"/>
      <c r="AC339" s="212"/>
      <c r="AD339" s="212"/>
      <c r="AE339" s="212"/>
      <c r="AF339" s="212"/>
      <c r="AG339" s="212" t="s">
        <v>106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5">
      <c r="A340" s="219"/>
      <c r="B340" s="220"/>
      <c r="C340" s="249" t="s">
        <v>350</v>
      </c>
      <c r="D340" s="241"/>
      <c r="E340" s="241"/>
      <c r="F340" s="241"/>
      <c r="G340" s="241"/>
      <c r="H340" s="221"/>
      <c r="I340" s="221"/>
      <c r="J340" s="221"/>
      <c r="K340" s="221"/>
      <c r="L340" s="221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1"/>
      <c r="X340" s="221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108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5">
      <c r="A341" s="219"/>
      <c r="B341" s="220"/>
      <c r="C341" s="250" t="s">
        <v>356</v>
      </c>
      <c r="D341" s="225"/>
      <c r="E341" s="226">
        <v>1</v>
      </c>
      <c r="F341" s="221"/>
      <c r="G341" s="221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110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5">
      <c r="A342" s="219"/>
      <c r="B342" s="220"/>
      <c r="C342" s="251"/>
      <c r="D342" s="242"/>
      <c r="E342" s="242"/>
      <c r="F342" s="242"/>
      <c r="G342" s="242"/>
      <c r="H342" s="221"/>
      <c r="I342" s="221"/>
      <c r="J342" s="221"/>
      <c r="K342" s="221"/>
      <c r="L342" s="221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1"/>
      <c r="X342" s="221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112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5">
      <c r="A343" s="234">
        <v>44</v>
      </c>
      <c r="B343" s="235" t="s">
        <v>357</v>
      </c>
      <c r="C343" s="248" t="s">
        <v>358</v>
      </c>
      <c r="D343" s="236" t="s">
        <v>336</v>
      </c>
      <c r="E343" s="237">
        <v>1</v>
      </c>
      <c r="F343" s="238"/>
      <c r="G343" s="239">
        <f>ROUND(E343*F343,2)</f>
        <v>0</v>
      </c>
      <c r="H343" s="238"/>
      <c r="I343" s="239">
        <f>ROUND(E343*H343,2)</f>
        <v>0</v>
      </c>
      <c r="J343" s="238"/>
      <c r="K343" s="239">
        <f>ROUND(E343*J343,2)</f>
        <v>0</v>
      </c>
      <c r="L343" s="239">
        <v>21</v>
      </c>
      <c r="M343" s="239">
        <f>G343*(1+L343/100)</f>
        <v>0</v>
      </c>
      <c r="N343" s="239">
        <v>0</v>
      </c>
      <c r="O343" s="239">
        <f>ROUND(E343*N343,2)</f>
        <v>0</v>
      </c>
      <c r="P343" s="239">
        <v>0</v>
      </c>
      <c r="Q343" s="239">
        <f>ROUND(E343*P343,2)</f>
        <v>0</v>
      </c>
      <c r="R343" s="239"/>
      <c r="S343" s="239" t="s">
        <v>103</v>
      </c>
      <c r="T343" s="240" t="s">
        <v>104</v>
      </c>
      <c r="U343" s="221">
        <v>0</v>
      </c>
      <c r="V343" s="221">
        <f>ROUND(E343*U343,2)</f>
        <v>0</v>
      </c>
      <c r="W343" s="221"/>
      <c r="X343" s="221" t="s">
        <v>105</v>
      </c>
      <c r="Y343" s="212"/>
      <c r="Z343" s="212"/>
      <c r="AA343" s="212"/>
      <c r="AB343" s="212"/>
      <c r="AC343" s="212"/>
      <c r="AD343" s="212"/>
      <c r="AE343" s="212"/>
      <c r="AF343" s="212"/>
      <c r="AG343" s="212" t="s">
        <v>106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5">
      <c r="A344" s="219"/>
      <c r="B344" s="220"/>
      <c r="C344" s="249" t="s">
        <v>164</v>
      </c>
      <c r="D344" s="241"/>
      <c r="E344" s="241"/>
      <c r="F344" s="241"/>
      <c r="G344" s="241"/>
      <c r="H344" s="221"/>
      <c r="I344" s="221"/>
      <c r="J344" s="221"/>
      <c r="K344" s="221"/>
      <c r="L344" s="221"/>
      <c r="M344" s="221"/>
      <c r="N344" s="221"/>
      <c r="O344" s="221"/>
      <c r="P344" s="221"/>
      <c r="Q344" s="221"/>
      <c r="R344" s="221"/>
      <c r="S344" s="221"/>
      <c r="T344" s="221"/>
      <c r="U344" s="221"/>
      <c r="V344" s="221"/>
      <c r="W344" s="221"/>
      <c r="X344" s="221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108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5">
      <c r="A345" s="219"/>
      <c r="B345" s="220"/>
      <c r="C345" s="252" t="s">
        <v>359</v>
      </c>
      <c r="D345" s="244"/>
      <c r="E345" s="244"/>
      <c r="F345" s="244"/>
      <c r="G345" s="244"/>
      <c r="H345" s="221"/>
      <c r="I345" s="221"/>
      <c r="J345" s="221"/>
      <c r="K345" s="221"/>
      <c r="L345" s="221"/>
      <c r="M345" s="221"/>
      <c r="N345" s="221"/>
      <c r="O345" s="221"/>
      <c r="P345" s="221"/>
      <c r="Q345" s="221"/>
      <c r="R345" s="221"/>
      <c r="S345" s="221"/>
      <c r="T345" s="221"/>
      <c r="U345" s="221"/>
      <c r="V345" s="221"/>
      <c r="W345" s="221"/>
      <c r="X345" s="221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108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5">
      <c r="A346" s="219"/>
      <c r="B346" s="220"/>
      <c r="C346" s="252" t="s">
        <v>360</v>
      </c>
      <c r="D346" s="244"/>
      <c r="E346" s="244"/>
      <c r="F346" s="244"/>
      <c r="G346" s="244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108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43" t="str">
        <f>C346</f>
        <v>- zadavatelem specifikované výstupy (fotografie v papírovém a digitálním formátu) v požadovaném počtu</v>
      </c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5">
      <c r="A347" s="219"/>
      <c r="B347" s="220"/>
      <c r="C347" s="250" t="s">
        <v>361</v>
      </c>
      <c r="D347" s="225"/>
      <c r="E347" s="226">
        <v>1</v>
      </c>
      <c r="F347" s="221"/>
      <c r="G347" s="221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1"/>
      <c r="X347" s="221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110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5">
      <c r="A348" s="219"/>
      <c r="B348" s="220"/>
      <c r="C348" s="251"/>
      <c r="D348" s="242"/>
      <c r="E348" s="242"/>
      <c r="F348" s="242"/>
      <c r="G348" s="242"/>
      <c r="H348" s="221"/>
      <c r="I348" s="221"/>
      <c r="J348" s="221"/>
      <c r="K348" s="221"/>
      <c r="L348" s="221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1"/>
      <c r="X348" s="221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112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5">
      <c r="A349" s="234">
        <v>45</v>
      </c>
      <c r="B349" s="235" t="s">
        <v>362</v>
      </c>
      <c r="C349" s="248" t="s">
        <v>363</v>
      </c>
      <c r="D349" s="236" t="s">
        <v>364</v>
      </c>
      <c r="E349" s="237">
        <v>1</v>
      </c>
      <c r="F349" s="238"/>
      <c r="G349" s="239">
        <f>ROUND(E349*F349,2)</f>
        <v>0</v>
      </c>
      <c r="H349" s="238"/>
      <c r="I349" s="239">
        <f>ROUND(E349*H349,2)</f>
        <v>0</v>
      </c>
      <c r="J349" s="238"/>
      <c r="K349" s="239">
        <f>ROUND(E349*J349,2)</f>
        <v>0</v>
      </c>
      <c r="L349" s="239">
        <v>21</v>
      </c>
      <c r="M349" s="239">
        <f>G349*(1+L349/100)</f>
        <v>0</v>
      </c>
      <c r="N349" s="239">
        <v>0</v>
      </c>
      <c r="O349" s="239">
        <f>ROUND(E349*N349,2)</f>
        <v>0</v>
      </c>
      <c r="P349" s="239">
        <v>0</v>
      </c>
      <c r="Q349" s="239">
        <f>ROUND(E349*P349,2)</f>
        <v>0</v>
      </c>
      <c r="R349" s="239"/>
      <c r="S349" s="239" t="s">
        <v>103</v>
      </c>
      <c r="T349" s="240" t="s">
        <v>104</v>
      </c>
      <c r="U349" s="221">
        <v>0</v>
      </c>
      <c r="V349" s="221">
        <f>ROUND(E349*U349,2)</f>
        <v>0</v>
      </c>
      <c r="W349" s="221"/>
      <c r="X349" s="221" t="s">
        <v>105</v>
      </c>
      <c r="Y349" s="212"/>
      <c r="Z349" s="212"/>
      <c r="AA349" s="212"/>
      <c r="AB349" s="212"/>
      <c r="AC349" s="212"/>
      <c r="AD349" s="212"/>
      <c r="AE349" s="212"/>
      <c r="AF349" s="212"/>
      <c r="AG349" s="212" t="s">
        <v>106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5">
      <c r="A350" s="219"/>
      <c r="B350" s="220"/>
      <c r="C350" s="254"/>
      <c r="D350" s="245"/>
      <c r="E350" s="245"/>
      <c r="F350" s="245"/>
      <c r="G350" s="245"/>
      <c r="H350" s="221"/>
      <c r="I350" s="221"/>
      <c r="J350" s="221"/>
      <c r="K350" s="221"/>
      <c r="L350" s="221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1"/>
      <c r="X350" s="221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112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 x14ac:dyDescent="0.25">
      <c r="A351" s="234">
        <v>46</v>
      </c>
      <c r="B351" s="235" t="s">
        <v>365</v>
      </c>
      <c r="C351" s="248" t="s">
        <v>366</v>
      </c>
      <c r="D351" s="236" t="s">
        <v>336</v>
      </c>
      <c r="E351" s="237">
        <v>1</v>
      </c>
      <c r="F351" s="238"/>
      <c r="G351" s="239">
        <f>ROUND(E351*F351,2)</f>
        <v>0</v>
      </c>
      <c r="H351" s="238"/>
      <c r="I351" s="239">
        <f>ROUND(E351*H351,2)</f>
        <v>0</v>
      </c>
      <c r="J351" s="238"/>
      <c r="K351" s="239">
        <f>ROUND(E351*J351,2)</f>
        <v>0</v>
      </c>
      <c r="L351" s="239">
        <v>21</v>
      </c>
      <c r="M351" s="239">
        <f>G351*(1+L351/100)</f>
        <v>0</v>
      </c>
      <c r="N351" s="239">
        <v>0</v>
      </c>
      <c r="O351" s="239">
        <f>ROUND(E351*N351,2)</f>
        <v>0</v>
      </c>
      <c r="P351" s="239">
        <v>0</v>
      </c>
      <c r="Q351" s="239">
        <f>ROUND(E351*P351,2)</f>
        <v>0</v>
      </c>
      <c r="R351" s="239"/>
      <c r="S351" s="239" t="s">
        <v>103</v>
      </c>
      <c r="T351" s="240" t="s">
        <v>104</v>
      </c>
      <c r="U351" s="221">
        <v>0</v>
      </c>
      <c r="V351" s="221">
        <f>ROUND(E351*U351,2)</f>
        <v>0</v>
      </c>
      <c r="W351" s="221"/>
      <c r="X351" s="221" t="s">
        <v>105</v>
      </c>
      <c r="Y351" s="212"/>
      <c r="Z351" s="212"/>
      <c r="AA351" s="212"/>
      <c r="AB351" s="212"/>
      <c r="AC351" s="212"/>
      <c r="AD351" s="212"/>
      <c r="AE351" s="212"/>
      <c r="AF351" s="212"/>
      <c r="AG351" s="212" t="s">
        <v>106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 x14ac:dyDescent="0.25">
      <c r="A352" s="219"/>
      <c r="B352" s="220"/>
      <c r="C352" s="249" t="s">
        <v>367</v>
      </c>
      <c r="D352" s="241"/>
      <c r="E352" s="241"/>
      <c r="F352" s="241"/>
      <c r="G352" s="241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108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43" t="str">
        <f>C352</f>
        <v>zahrnuje objednatelem povolené náklady na pořízení (event. pronájem), provozování, udržování a likvidaci zhotovitelova zařízení</v>
      </c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5">
      <c r="A353" s="219"/>
      <c r="B353" s="220"/>
      <c r="C353" s="251"/>
      <c r="D353" s="242"/>
      <c r="E353" s="242"/>
      <c r="F353" s="242"/>
      <c r="G353" s="242"/>
      <c r="H353" s="221"/>
      <c r="I353" s="221"/>
      <c r="J353" s="221"/>
      <c r="K353" s="221"/>
      <c r="L353" s="221"/>
      <c r="M353" s="221"/>
      <c r="N353" s="221"/>
      <c r="O353" s="221"/>
      <c r="P353" s="221"/>
      <c r="Q353" s="221"/>
      <c r="R353" s="221"/>
      <c r="S353" s="221"/>
      <c r="T353" s="221"/>
      <c r="U353" s="221"/>
      <c r="V353" s="221"/>
      <c r="W353" s="221"/>
      <c r="X353" s="221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112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 x14ac:dyDescent="0.25">
      <c r="A354" s="234">
        <v>47</v>
      </c>
      <c r="B354" s="235" t="s">
        <v>368</v>
      </c>
      <c r="C354" s="248" t="s">
        <v>369</v>
      </c>
      <c r="D354" s="236" t="s">
        <v>336</v>
      </c>
      <c r="E354" s="237">
        <v>1</v>
      </c>
      <c r="F354" s="238"/>
      <c r="G354" s="239">
        <f>ROUND(E354*F354,2)</f>
        <v>0</v>
      </c>
      <c r="H354" s="238"/>
      <c r="I354" s="239">
        <f>ROUND(E354*H354,2)</f>
        <v>0</v>
      </c>
      <c r="J354" s="238"/>
      <c r="K354" s="239">
        <f>ROUND(E354*J354,2)</f>
        <v>0</v>
      </c>
      <c r="L354" s="239">
        <v>21</v>
      </c>
      <c r="M354" s="239">
        <f>G354*(1+L354/100)</f>
        <v>0</v>
      </c>
      <c r="N354" s="239">
        <v>0</v>
      </c>
      <c r="O354" s="239">
        <f>ROUND(E354*N354,2)</f>
        <v>0</v>
      </c>
      <c r="P354" s="239">
        <v>0</v>
      </c>
      <c r="Q354" s="239">
        <f>ROUND(E354*P354,2)</f>
        <v>0</v>
      </c>
      <c r="R354" s="239"/>
      <c r="S354" s="239" t="s">
        <v>103</v>
      </c>
      <c r="T354" s="240" t="s">
        <v>104</v>
      </c>
      <c r="U354" s="221">
        <v>0</v>
      </c>
      <c r="V354" s="221">
        <f>ROUND(E354*U354,2)</f>
        <v>0</v>
      </c>
      <c r="W354" s="221"/>
      <c r="X354" s="221" t="s">
        <v>105</v>
      </c>
      <c r="Y354" s="212"/>
      <c r="Z354" s="212"/>
      <c r="AA354" s="212"/>
      <c r="AB354" s="212"/>
      <c r="AC354" s="212"/>
      <c r="AD354" s="212"/>
      <c r="AE354" s="212"/>
      <c r="AF354" s="212"/>
      <c r="AG354" s="212" t="s">
        <v>106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5">
      <c r="A355" s="219"/>
      <c r="B355" s="220"/>
      <c r="C355" s="249" t="s">
        <v>370</v>
      </c>
      <c r="D355" s="241"/>
      <c r="E355" s="241"/>
      <c r="F355" s="241"/>
      <c r="G355" s="241"/>
      <c r="H355" s="221"/>
      <c r="I355" s="221"/>
      <c r="J355" s="221"/>
      <c r="K355" s="221"/>
      <c r="L355" s="221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1"/>
      <c r="X355" s="221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108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43" t="str">
        <f>C355</f>
        <v>Náklady spojené se zajištěním BOZP, vč. zajištění ochrany chodců a dalších požadavků na zajištění podmínek vyplývajících z BOZP.</v>
      </c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5">
      <c r="A356" s="219"/>
      <c r="B356" s="220"/>
      <c r="C356" s="251"/>
      <c r="D356" s="242"/>
      <c r="E356" s="242"/>
      <c r="F356" s="242"/>
      <c r="G356" s="242"/>
      <c r="H356" s="221"/>
      <c r="I356" s="221"/>
      <c r="J356" s="221"/>
      <c r="K356" s="221"/>
      <c r="L356" s="221"/>
      <c r="M356" s="221"/>
      <c r="N356" s="221"/>
      <c r="O356" s="221"/>
      <c r="P356" s="221"/>
      <c r="Q356" s="221"/>
      <c r="R356" s="221"/>
      <c r="S356" s="221"/>
      <c r="T356" s="221"/>
      <c r="U356" s="221"/>
      <c r="V356" s="221"/>
      <c r="W356" s="221"/>
      <c r="X356" s="221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112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5">
      <c r="A357" s="234">
        <v>48</v>
      </c>
      <c r="B357" s="235" t="s">
        <v>371</v>
      </c>
      <c r="C357" s="248" t="s">
        <v>372</v>
      </c>
      <c r="D357" s="236" t="s">
        <v>336</v>
      </c>
      <c r="E357" s="237">
        <v>1</v>
      </c>
      <c r="F357" s="238"/>
      <c r="G357" s="239">
        <f>ROUND(E357*F357,2)</f>
        <v>0</v>
      </c>
      <c r="H357" s="238"/>
      <c r="I357" s="239">
        <f>ROUND(E357*H357,2)</f>
        <v>0</v>
      </c>
      <c r="J357" s="238"/>
      <c r="K357" s="239">
        <f>ROUND(E357*J357,2)</f>
        <v>0</v>
      </c>
      <c r="L357" s="239">
        <v>21</v>
      </c>
      <c r="M357" s="239">
        <f>G357*(1+L357/100)</f>
        <v>0</v>
      </c>
      <c r="N357" s="239">
        <v>0</v>
      </c>
      <c r="O357" s="239">
        <f>ROUND(E357*N357,2)</f>
        <v>0</v>
      </c>
      <c r="P357" s="239">
        <v>0</v>
      </c>
      <c r="Q357" s="239">
        <f>ROUND(E357*P357,2)</f>
        <v>0</v>
      </c>
      <c r="R357" s="239"/>
      <c r="S357" s="239" t="s">
        <v>103</v>
      </c>
      <c r="T357" s="240" t="s">
        <v>104</v>
      </c>
      <c r="U357" s="221">
        <v>0</v>
      </c>
      <c r="V357" s="221">
        <f>ROUND(E357*U357,2)</f>
        <v>0</v>
      </c>
      <c r="W357" s="221"/>
      <c r="X357" s="221" t="s">
        <v>105</v>
      </c>
      <c r="Y357" s="212"/>
      <c r="Z357" s="212"/>
      <c r="AA357" s="212"/>
      <c r="AB357" s="212"/>
      <c r="AC357" s="212"/>
      <c r="AD357" s="212"/>
      <c r="AE357" s="212"/>
      <c r="AF357" s="212"/>
      <c r="AG357" s="212" t="s">
        <v>106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5">
      <c r="A358" s="219"/>
      <c r="B358" s="220"/>
      <c r="C358" s="249" t="s">
        <v>373</v>
      </c>
      <c r="D358" s="241"/>
      <c r="E358" s="241"/>
      <c r="F358" s="241"/>
      <c r="G358" s="241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108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5">
      <c r="A359" s="219"/>
      <c r="B359" s="220"/>
      <c r="C359" s="251"/>
      <c r="D359" s="242"/>
      <c r="E359" s="242"/>
      <c r="F359" s="242"/>
      <c r="G359" s="242"/>
      <c r="H359" s="221"/>
      <c r="I359" s="221"/>
      <c r="J359" s="221"/>
      <c r="K359" s="221"/>
      <c r="L359" s="221"/>
      <c r="M359" s="221"/>
      <c r="N359" s="221"/>
      <c r="O359" s="221"/>
      <c r="P359" s="221"/>
      <c r="Q359" s="221"/>
      <c r="R359" s="221"/>
      <c r="S359" s="221"/>
      <c r="T359" s="221"/>
      <c r="U359" s="221"/>
      <c r="V359" s="221"/>
      <c r="W359" s="221"/>
      <c r="X359" s="221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112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 x14ac:dyDescent="0.25">
      <c r="A360" s="234">
        <v>49</v>
      </c>
      <c r="B360" s="235" t="s">
        <v>374</v>
      </c>
      <c r="C360" s="248" t="s">
        <v>375</v>
      </c>
      <c r="D360" s="236" t="s">
        <v>376</v>
      </c>
      <c r="E360" s="237">
        <v>0.3</v>
      </c>
      <c r="F360" s="238"/>
      <c r="G360" s="239">
        <f>ROUND(E360*F360,2)</f>
        <v>0</v>
      </c>
      <c r="H360" s="238"/>
      <c r="I360" s="239">
        <f>ROUND(E360*H360,2)</f>
        <v>0</v>
      </c>
      <c r="J360" s="238"/>
      <c r="K360" s="239">
        <f>ROUND(E360*J360,2)</f>
        <v>0</v>
      </c>
      <c r="L360" s="239">
        <v>21</v>
      </c>
      <c r="M360" s="239">
        <f>G360*(1+L360/100)</f>
        <v>0</v>
      </c>
      <c r="N360" s="239">
        <v>0</v>
      </c>
      <c r="O360" s="239">
        <f>ROUND(E360*N360,2)</f>
        <v>0</v>
      </c>
      <c r="P360" s="239">
        <v>0</v>
      </c>
      <c r="Q360" s="239">
        <f>ROUND(E360*P360,2)</f>
        <v>0</v>
      </c>
      <c r="R360" s="239"/>
      <c r="S360" s="239" t="s">
        <v>103</v>
      </c>
      <c r="T360" s="240" t="s">
        <v>104</v>
      </c>
      <c r="U360" s="221">
        <v>0</v>
      </c>
      <c r="V360" s="221">
        <f>ROUND(E360*U360,2)</f>
        <v>0</v>
      </c>
      <c r="W360" s="221"/>
      <c r="X360" s="221" t="s">
        <v>105</v>
      </c>
      <c r="Y360" s="212"/>
      <c r="Z360" s="212"/>
      <c r="AA360" s="212"/>
      <c r="AB360" s="212"/>
      <c r="AC360" s="212"/>
      <c r="AD360" s="212"/>
      <c r="AE360" s="212"/>
      <c r="AF360" s="212"/>
      <c r="AG360" s="212" t="s">
        <v>106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5">
      <c r="A361" s="219"/>
      <c r="B361" s="220"/>
      <c r="C361" s="249" t="s">
        <v>350</v>
      </c>
      <c r="D361" s="241"/>
      <c r="E361" s="241"/>
      <c r="F361" s="241"/>
      <c r="G361" s="241"/>
      <c r="H361" s="221"/>
      <c r="I361" s="221"/>
      <c r="J361" s="221"/>
      <c r="K361" s="221"/>
      <c r="L361" s="221"/>
      <c r="M361" s="221"/>
      <c r="N361" s="221"/>
      <c r="O361" s="221"/>
      <c r="P361" s="221"/>
      <c r="Q361" s="221"/>
      <c r="R361" s="221"/>
      <c r="S361" s="221"/>
      <c r="T361" s="221"/>
      <c r="U361" s="221"/>
      <c r="V361" s="221"/>
      <c r="W361" s="221"/>
      <c r="X361" s="221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108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5">
      <c r="A362" s="219"/>
      <c r="B362" s="220"/>
      <c r="C362" s="250" t="s">
        <v>377</v>
      </c>
      <c r="D362" s="225"/>
      <c r="E362" s="226">
        <v>0.3</v>
      </c>
      <c r="F362" s="221"/>
      <c r="G362" s="221"/>
      <c r="H362" s="221"/>
      <c r="I362" s="221"/>
      <c r="J362" s="221"/>
      <c r="K362" s="221"/>
      <c r="L362" s="221"/>
      <c r="M362" s="221"/>
      <c r="N362" s="221"/>
      <c r="O362" s="221"/>
      <c r="P362" s="221"/>
      <c r="Q362" s="221"/>
      <c r="R362" s="221"/>
      <c r="S362" s="221"/>
      <c r="T362" s="221"/>
      <c r="U362" s="221"/>
      <c r="V362" s="221"/>
      <c r="W362" s="221"/>
      <c r="X362" s="221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110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5">
      <c r="A363" s="219"/>
      <c r="B363" s="220"/>
      <c r="C363" s="251"/>
      <c r="D363" s="242"/>
      <c r="E363" s="242"/>
      <c r="F363" s="242"/>
      <c r="G363" s="242"/>
      <c r="H363" s="221"/>
      <c r="I363" s="221"/>
      <c r="J363" s="221"/>
      <c r="K363" s="221"/>
      <c r="L363" s="221"/>
      <c r="M363" s="221"/>
      <c r="N363" s="221"/>
      <c r="O363" s="221"/>
      <c r="P363" s="221"/>
      <c r="Q363" s="221"/>
      <c r="R363" s="221"/>
      <c r="S363" s="221"/>
      <c r="T363" s="221"/>
      <c r="U363" s="221"/>
      <c r="V363" s="221"/>
      <c r="W363" s="221"/>
      <c r="X363" s="221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112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x14ac:dyDescent="0.25">
      <c r="A364" s="3"/>
      <c r="B364" s="4"/>
      <c r="C364" s="255"/>
      <c r="D364" s="6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AE364">
        <v>15</v>
      </c>
      <c r="AF364">
        <v>21</v>
      </c>
      <c r="AG364" t="s">
        <v>85</v>
      </c>
    </row>
    <row r="365" spans="1:60" x14ac:dyDescent="0.25">
      <c r="A365" s="215"/>
      <c r="B365" s="216" t="s">
        <v>29</v>
      </c>
      <c r="C365" s="256"/>
      <c r="D365" s="217"/>
      <c r="E365" s="218"/>
      <c r="F365" s="218"/>
      <c r="G365" s="246">
        <f>G8+G89+G118+G164+G247+G259+G311+G319</f>
        <v>0</v>
      </c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AE365">
        <f>SUMIF(L7:L363,AE364,G7:G363)</f>
        <v>0</v>
      </c>
      <c r="AF365">
        <f>SUMIF(L7:L363,AF364,G7:G363)</f>
        <v>0</v>
      </c>
      <c r="AG365" t="s">
        <v>378</v>
      </c>
    </row>
    <row r="366" spans="1:60" x14ac:dyDescent="0.25">
      <c r="C366" s="257"/>
      <c r="D366" s="10"/>
      <c r="AG366" t="s">
        <v>382</v>
      </c>
    </row>
    <row r="367" spans="1:60" x14ac:dyDescent="0.25">
      <c r="D367" s="10"/>
    </row>
    <row r="368" spans="1:60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4/B6EmHtb6V3yZUihcO7cQPhVCTpd+44SXQJAPPXMks649NbBevdg/KU3lxk935iurcaq9iPYo5j/Dk+C1xRzw==" saltValue="lyZfCuvMxCNb6RJ2uHmiqw==" spinCount="100000" sheet="1"/>
  <mergeCells count="247">
    <mergeCell ref="C363:G363"/>
    <mergeCell ref="C353:G353"/>
    <mergeCell ref="C355:G355"/>
    <mergeCell ref="C356:G356"/>
    <mergeCell ref="C358:G358"/>
    <mergeCell ref="C359:G359"/>
    <mergeCell ref="C361:G361"/>
    <mergeCell ref="C344:G344"/>
    <mergeCell ref="C345:G345"/>
    <mergeCell ref="C346:G346"/>
    <mergeCell ref="C348:G348"/>
    <mergeCell ref="C350:G350"/>
    <mergeCell ref="C352:G352"/>
    <mergeCell ref="C330:G330"/>
    <mergeCell ref="C332:G332"/>
    <mergeCell ref="C334:G334"/>
    <mergeCell ref="C338:G338"/>
    <mergeCell ref="C340:G340"/>
    <mergeCell ref="C342:G342"/>
    <mergeCell ref="C321:G321"/>
    <mergeCell ref="C322:G322"/>
    <mergeCell ref="C324:G324"/>
    <mergeCell ref="C326:G326"/>
    <mergeCell ref="C327:G327"/>
    <mergeCell ref="C329:G329"/>
    <mergeCell ref="C309:G309"/>
    <mergeCell ref="C310:G310"/>
    <mergeCell ref="C313:G313"/>
    <mergeCell ref="C314:G314"/>
    <mergeCell ref="C316:G316"/>
    <mergeCell ref="C318:G318"/>
    <mergeCell ref="C303:G303"/>
    <mergeCell ref="C304:G304"/>
    <mergeCell ref="C305:G305"/>
    <mergeCell ref="C306:G306"/>
    <mergeCell ref="C307:G307"/>
    <mergeCell ref="C308:G308"/>
    <mergeCell ref="C294:G294"/>
    <mergeCell ref="C296:G296"/>
    <mergeCell ref="C298:G298"/>
    <mergeCell ref="C300:G300"/>
    <mergeCell ref="C301:G301"/>
    <mergeCell ref="C302:G302"/>
    <mergeCell ref="C285:G285"/>
    <mergeCell ref="C286:G286"/>
    <mergeCell ref="C288:G288"/>
    <mergeCell ref="C290:G290"/>
    <mergeCell ref="C291:G291"/>
    <mergeCell ref="C292:G292"/>
    <mergeCell ref="C276:G276"/>
    <mergeCell ref="C278:G278"/>
    <mergeCell ref="C279:G279"/>
    <mergeCell ref="C280:G280"/>
    <mergeCell ref="C282:G282"/>
    <mergeCell ref="C284:G284"/>
    <mergeCell ref="C268:G268"/>
    <mergeCell ref="C269:G269"/>
    <mergeCell ref="C270:G270"/>
    <mergeCell ref="C272:G272"/>
    <mergeCell ref="C273:G273"/>
    <mergeCell ref="C274:G274"/>
    <mergeCell ref="C262:G262"/>
    <mergeCell ref="C263:G263"/>
    <mergeCell ref="C264:G264"/>
    <mergeCell ref="C265:G265"/>
    <mergeCell ref="C266:G266"/>
    <mergeCell ref="C267:G267"/>
    <mergeCell ref="C251:G251"/>
    <mergeCell ref="C252:G252"/>
    <mergeCell ref="C254:G254"/>
    <mergeCell ref="C256:G256"/>
    <mergeCell ref="C258:G258"/>
    <mergeCell ref="C261:G261"/>
    <mergeCell ref="C242:G242"/>
    <mergeCell ref="C243:G243"/>
    <mergeCell ref="C244:G244"/>
    <mergeCell ref="C246:G246"/>
    <mergeCell ref="C249:G249"/>
    <mergeCell ref="C250:G250"/>
    <mergeCell ref="C233:G233"/>
    <mergeCell ref="C235:G235"/>
    <mergeCell ref="C236:G236"/>
    <mergeCell ref="C237:G237"/>
    <mergeCell ref="C238:G238"/>
    <mergeCell ref="C240:G240"/>
    <mergeCell ref="C224:G224"/>
    <mergeCell ref="C225:G225"/>
    <mergeCell ref="C227:G227"/>
    <mergeCell ref="C229:G229"/>
    <mergeCell ref="C230:G230"/>
    <mergeCell ref="C231:G231"/>
    <mergeCell ref="C217:G217"/>
    <mergeCell ref="C219:G219"/>
    <mergeCell ref="C220:G220"/>
    <mergeCell ref="C221:G221"/>
    <mergeCell ref="C222:G222"/>
    <mergeCell ref="C223:G223"/>
    <mergeCell ref="C210:G210"/>
    <mergeCell ref="C211:G211"/>
    <mergeCell ref="C212:G212"/>
    <mergeCell ref="C213:G213"/>
    <mergeCell ref="C214:G214"/>
    <mergeCell ref="C215:G215"/>
    <mergeCell ref="C202:G202"/>
    <mergeCell ref="C203:G203"/>
    <mergeCell ref="C204:G204"/>
    <mergeCell ref="C205:G205"/>
    <mergeCell ref="C207:G207"/>
    <mergeCell ref="C209:G209"/>
    <mergeCell ref="C194:G194"/>
    <mergeCell ref="C195:G195"/>
    <mergeCell ref="C197:G197"/>
    <mergeCell ref="C199:G199"/>
    <mergeCell ref="C200:G200"/>
    <mergeCell ref="C201:G201"/>
    <mergeCell ref="C187:G187"/>
    <mergeCell ref="C189:G189"/>
    <mergeCell ref="C190:G190"/>
    <mergeCell ref="C191:G191"/>
    <mergeCell ref="C192:G192"/>
    <mergeCell ref="C193:G193"/>
    <mergeCell ref="C178:G178"/>
    <mergeCell ref="C180:G180"/>
    <mergeCell ref="C182:G182"/>
    <mergeCell ref="C183:G183"/>
    <mergeCell ref="C184:G184"/>
    <mergeCell ref="C185:G185"/>
    <mergeCell ref="C168:G168"/>
    <mergeCell ref="C169:G169"/>
    <mergeCell ref="C173:G173"/>
    <mergeCell ref="C175:G175"/>
    <mergeCell ref="C176:G176"/>
    <mergeCell ref="C177:G177"/>
    <mergeCell ref="C156:G156"/>
    <mergeCell ref="C157:G157"/>
    <mergeCell ref="C159:G159"/>
    <mergeCell ref="C163:G163"/>
    <mergeCell ref="C166:G166"/>
    <mergeCell ref="C167:G167"/>
    <mergeCell ref="C150:G150"/>
    <mergeCell ref="C151:G151"/>
    <mergeCell ref="C152:G152"/>
    <mergeCell ref="C153:G153"/>
    <mergeCell ref="C154:G154"/>
    <mergeCell ref="C155:G155"/>
    <mergeCell ref="C144:G144"/>
    <mergeCell ref="C145:G145"/>
    <mergeCell ref="C146:G146"/>
    <mergeCell ref="C147:G147"/>
    <mergeCell ref="C148:G148"/>
    <mergeCell ref="C149:G149"/>
    <mergeCell ref="C135:G135"/>
    <mergeCell ref="C136:G136"/>
    <mergeCell ref="C139:G139"/>
    <mergeCell ref="C141:G141"/>
    <mergeCell ref="C142:G142"/>
    <mergeCell ref="C143:G143"/>
    <mergeCell ref="C129:G129"/>
    <mergeCell ref="C130:G130"/>
    <mergeCell ref="C131:G131"/>
    <mergeCell ref="C132:G132"/>
    <mergeCell ref="C133:G133"/>
    <mergeCell ref="C134:G134"/>
    <mergeCell ref="C123:G123"/>
    <mergeCell ref="C124:G124"/>
    <mergeCell ref="C125:G125"/>
    <mergeCell ref="C126:G126"/>
    <mergeCell ref="C127:G127"/>
    <mergeCell ref="C128:G128"/>
    <mergeCell ref="C114:G114"/>
    <mergeCell ref="C115:G115"/>
    <mergeCell ref="C117:G117"/>
    <mergeCell ref="C120:G120"/>
    <mergeCell ref="C121:G121"/>
    <mergeCell ref="C122:G122"/>
    <mergeCell ref="C108:G108"/>
    <mergeCell ref="C109:G109"/>
    <mergeCell ref="C110:G110"/>
    <mergeCell ref="C111:G111"/>
    <mergeCell ref="C112:G112"/>
    <mergeCell ref="C113:G113"/>
    <mergeCell ref="C102:G102"/>
    <mergeCell ref="C103:G103"/>
    <mergeCell ref="C104:G104"/>
    <mergeCell ref="C105:G105"/>
    <mergeCell ref="C106:G106"/>
    <mergeCell ref="C107:G107"/>
    <mergeCell ref="C96:G96"/>
    <mergeCell ref="C97:G97"/>
    <mergeCell ref="C98:G98"/>
    <mergeCell ref="C99:G99"/>
    <mergeCell ref="C100:G100"/>
    <mergeCell ref="C101:G101"/>
    <mergeCell ref="C88:G88"/>
    <mergeCell ref="C91:G91"/>
    <mergeCell ref="C92:G92"/>
    <mergeCell ref="C93:G93"/>
    <mergeCell ref="C94:G94"/>
    <mergeCell ref="C95:G95"/>
    <mergeCell ref="C81:G81"/>
    <mergeCell ref="C82:G82"/>
    <mergeCell ref="C83:G83"/>
    <mergeCell ref="C84:G84"/>
    <mergeCell ref="C85:G85"/>
    <mergeCell ref="C86:G86"/>
    <mergeCell ref="C75:G75"/>
    <mergeCell ref="C76:G76"/>
    <mergeCell ref="C77:G77"/>
    <mergeCell ref="C78:G78"/>
    <mergeCell ref="C79:G79"/>
    <mergeCell ref="C80:G80"/>
    <mergeCell ref="C67:G67"/>
    <mergeCell ref="C68:G68"/>
    <mergeCell ref="C70:G70"/>
    <mergeCell ref="C72:G72"/>
    <mergeCell ref="C73:G73"/>
    <mergeCell ref="C74:G74"/>
    <mergeCell ref="C54:G54"/>
    <mergeCell ref="C56:G56"/>
    <mergeCell ref="C58:G58"/>
    <mergeCell ref="C60:G60"/>
    <mergeCell ref="C62:G62"/>
    <mergeCell ref="C65:G65"/>
    <mergeCell ref="C43:G43"/>
    <mergeCell ref="C45:G45"/>
    <mergeCell ref="C47:G47"/>
    <mergeCell ref="C50:G50"/>
    <mergeCell ref="C52:G52"/>
    <mergeCell ref="C53:G53"/>
    <mergeCell ref="C30:G30"/>
    <mergeCell ref="C32:G32"/>
    <mergeCell ref="C34:G34"/>
    <mergeCell ref="C36:G36"/>
    <mergeCell ref="C40:G40"/>
    <mergeCell ref="C42:G42"/>
    <mergeCell ref="C15:G15"/>
    <mergeCell ref="C20:G20"/>
    <mergeCell ref="C22:G22"/>
    <mergeCell ref="C25:G25"/>
    <mergeCell ref="C27:G27"/>
    <mergeCell ref="C28:G2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100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100 01 Pol'!Názvy_tisku</vt:lpstr>
      <vt:lpstr>oadresa</vt:lpstr>
      <vt:lpstr>Stavba!Objednatel</vt:lpstr>
      <vt:lpstr>Stavba!Objekt</vt:lpstr>
      <vt:lpstr>'SO 100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2022-02-15T13:58:15Z</dcterms:modified>
</cp:coreProperties>
</file>